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E5240E80-3E87-4898-81DB-DA0FD4600E8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2" l="1"/>
  <c r="E72" i="2"/>
  <c r="E64" i="2"/>
  <c r="E54" i="2"/>
  <c r="E38" i="2"/>
  <c r="E28" i="2"/>
  <c r="E18" i="2"/>
  <c r="E12" i="2"/>
  <c r="G63" i="3" l="1"/>
  <c r="I64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H80" i="2" l="1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4" i="2" s="1"/>
  <c r="R63" i="2"/>
  <c r="R62" i="2"/>
  <c r="R61" i="2"/>
  <c r="R60" i="2"/>
  <c r="R59" i="2"/>
  <c r="R58" i="2"/>
  <c r="R57" i="2"/>
  <c r="R56" i="2"/>
  <c r="R55" i="2"/>
  <c r="R54" i="2" s="1"/>
  <c r="R39" i="2"/>
  <c r="R38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72" i="2" l="1"/>
  <c r="R28" i="2"/>
  <c r="R18" i="2"/>
  <c r="R12" i="2"/>
  <c r="P27" i="3"/>
  <c r="P53" i="3"/>
  <c r="P37" i="3"/>
  <c r="P79" i="3"/>
  <c r="P17" i="3"/>
  <c r="P11" i="3"/>
  <c r="P71" i="3"/>
  <c r="R85" i="2" l="1"/>
  <c r="P84" i="3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5" i="2" l="1"/>
  <c r="E85" i="1" l="1"/>
  <c r="J28" i="2"/>
  <c r="O79" i="3"/>
  <c r="N79" i="3"/>
  <c r="J79" i="3"/>
  <c r="I79" i="3"/>
  <c r="H79" i="3"/>
  <c r="O76" i="3"/>
  <c r="N76" i="3"/>
  <c r="J76" i="3"/>
  <c r="I76" i="3"/>
  <c r="H76" i="3"/>
  <c r="O71" i="3"/>
  <c r="N71" i="3"/>
  <c r="J71" i="3"/>
  <c r="I71" i="3"/>
  <c r="H71" i="3"/>
  <c r="O53" i="3"/>
  <c r="N53" i="3"/>
  <c r="J53" i="3"/>
  <c r="I53" i="3"/>
  <c r="H53" i="3"/>
  <c r="O37" i="3"/>
  <c r="N37" i="3"/>
  <c r="J37" i="3"/>
  <c r="I37" i="3"/>
  <c r="H37" i="3"/>
  <c r="O27" i="3"/>
  <c r="N27" i="3"/>
  <c r="J27" i="3"/>
  <c r="I27" i="3"/>
  <c r="H27" i="3"/>
  <c r="O17" i="3"/>
  <c r="N17" i="3"/>
  <c r="J17" i="3"/>
  <c r="I17" i="3"/>
  <c r="H17" i="3"/>
  <c r="O11" i="3"/>
  <c r="N11" i="3"/>
  <c r="J11" i="3"/>
  <c r="I11" i="3"/>
  <c r="H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N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<sst xmlns="http://schemas.openxmlformats.org/spreadsheetml/2006/main" count="281" uniqueCount="103">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</sst>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5" fontId="0" fillId="0" borderId="10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8</xdr:col>
      <xdr:colOff>833422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06547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7</xdr:col>
      <xdr:colOff>1000091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430216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940591</xdr:colOff>
      <xdr:row>93</xdr:row>
      <xdr:rowOff>0</xdr:rowOff>
    </xdr:from>
    <xdr:to>
      <xdr:col>17</xdr:col>
      <xdr:colOff>1131091</xdr:colOff>
      <xdr:row>93</xdr:row>
      <xdr:rowOff>11906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3370716" y="18192750"/>
          <a:ext cx="2476500" cy="1190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6</xdr:col>
      <xdr:colOff>1279064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35635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312963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069534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6</xdr:col>
      <xdr:colOff>299354</xdr:colOff>
      <xdr:row>92</xdr:row>
      <xdr:rowOff>0</xdr:rowOff>
    </xdr:from>
    <xdr:to>
      <xdr:col>15</xdr:col>
      <xdr:colOff>1347104</xdr:colOff>
      <xdr:row>92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055925" y="18043071"/>
          <a:ext cx="239485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zoomScale="85" zoomScaleNormal="85" workbookViewId="0">
      <selection activeCell="H67" sqref="H67"/>
    </sheetView>
  </sheetViews>
  <sheetFormatPr baseColWidth="10" defaultColWidth="11.42578125" defaultRowHeight="15" x14ac:dyDescent="0.25"/>
  <cols>
    <col min="3" max="3" width="77" customWidth="1"/>
    <col min="4" max="4" width="17.42578125" customWidth="1"/>
    <col min="5" max="5" width="16.42578125" customWidth="1"/>
    <col min="6" max="6" width="15.140625" style="13" bestFit="1" customWidth="1"/>
    <col min="7" max="7" width="16.7109375" bestFit="1" customWidth="1"/>
    <col min="8" max="8" width="14.140625" style="13" bestFit="1" customWidth="1"/>
  </cols>
  <sheetData>
    <row r="3" spans="2:12" ht="28.5" customHeight="1" x14ac:dyDescent="0.25">
      <c r="C3" s="51" t="s">
        <v>99</v>
      </c>
      <c r="D3" s="52"/>
      <c r="E3" s="52"/>
      <c r="F3" s="39"/>
      <c r="G3" s="5"/>
      <c r="H3" s="39"/>
      <c r="I3" s="5"/>
      <c r="J3" s="5"/>
      <c r="K3" s="5"/>
      <c r="L3" s="5"/>
    </row>
    <row r="4" spans="2:12" ht="21" customHeight="1" x14ac:dyDescent="0.25">
      <c r="C4" s="49" t="s">
        <v>98</v>
      </c>
      <c r="D4" s="50"/>
      <c r="E4" s="50"/>
      <c r="F4" s="40"/>
      <c r="G4" s="6"/>
      <c r="H4" s="40"/>
      <c r="I4" s="6"/>
      <c r="J4" s="6"/>
      <c r="K4" s="6"/>
      <c r="L4" s="6"/>
    </row>
    <row r="5" spans="2:12" ht="15.75" x14ac:dyDescent="0.25">
      <c r="C5" s="58" t="s">
        <v>102</v>
      </c>
      <c r="D5" s="59"/>
      <c r="E5" s="59"/>
      <c r="F5" s="41"/>
      <c r="G5" s="7"/>
      <c r="H5" s="41"/>
      <c r="I5" s="7"/>
      <c r="J5" s="7"/>
      <c r="K5" s="7"/>
      <c r="L5" s="7"/>
    </row>
    <row r="6" spans="2:12" ht="15.75" customHeight="1" x14ac:dyDescent="0.25">
      <c r="C6" s="53" t="s">
        <v>76</v>
      </c>
      <c r="D6" s="54"/>
      <c r="E6" s="54"/>
      <c r="F6" s="42"/>
      <c r="G6" s="8"/>
      <c r="H6" s="42"/>
      <c r="I6" s="8"/>
      <c r="J6" s="8"/>
      <c r="K6" s="8"/>
      <c r="L6" s="8"/>
    </row>
    <row r="7" spans="2:12" ht="15.75" customHeight="1" x14ac:dyDescent="0.25">
      <c r="B7" s="9"/>
      <c r="C7" s="53" t="s">
        <v>77</v>
      </c>
      <c r="D7" s="54"/>
      <c r="E7" s="54"/>
      <c r="F7" s="42"/>
      <c r="G7" s="8"/>
      <c r="H7" s="42"/>
      <c r="I7" s="8"/>
      <c r="J7" s="8"/>
      <c r="K7" s="8"/>
      <c r="L7" s="8"/>
    </row>
    <row r="9" spans="2:12" ht="15" customHeight="1" x14ac:dyDescent="0.25">
      <c r="C9" s="55" t="s">
        <v>66</v>
      </c>
      <c r="D9" s="56" t="s">
        <v>94</v>
      </c>
      <c r="E9" s="56" t="s">
        <v>93</v>
      </c>
    </row>
    <row r="10" spans="2:12" ht="23.25" customHeight="1" x14ac:dyDescent="0.25">
      <c r="C10" s="55"/>
      <c r="D10" s="57"/>
      <c r="E10" s="5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796389024</v>
      </c>
    </row>
    <row r="13" spans="2:12" x14ac:dyDescent="0.25">
      <c r="C13" s="4" t="s">
        <v>2</v>
      </c>
      <c r="D13" s="18">
        <v>652350000</v>
      </c>
      <c r="E13" s="18">
        <v>654350000</v>
      </c>
    </row>
    <row r="14" spans="2:12" x14ac:dyDescent="0.25">
      <c r="C14" s="4" t="s">
        <v>3</v>
      </c>
      <c r="D14" s="18">
        <v>48000000</v>
      </c>
      <c r="E14" s="18">
        <v>48000000</v>
      </c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>
        <v>9000000</v>
      </c>
    </row>
    <row r="17" spans="3:7" x14ac:dyDescent="0.25">
      <c r="C17" s="4" t="s">
        <v>6</v>
      </c>
      <c r="D17" s="18">
        <v>85039024</v>
      </c>
      <c r="E17" s="18">
        <v>85039024</v>
      </c>
    </row>
    <row r="18" spans="3:7" x14ac:dyDescent="0.25">
      <c r="C18" s="3" t="s">
        <v>7</v>
      </c>
      <c r="D18" s="17">
        <f>SUM(D19:D27)</f>
        <v>119750000</v>
      </c>
      <c r="E18" s="17">
        <f>SUM(E19:E27)</f>
        <v>174250000</v>
      </c>
    </row>
    <row r="19" spans="3:7" x14ac:dyDescent="0.25">
      <c r="C19" s="4" t="s">
        <v>8</v>
      </c>
      <c r="D19" s="18">
        <v>12000000</v>
      </c>
      <c r="E19" s="18">
        <v>12000000</v>
      </c>
    </row>
    <row r="20" spans="3:7" x14ac:dyDescent="0.25">
      <c r="C20" s="4" t="s">
        <v>9</v>
      </c>
      <c r="D20" s="18">
        <v>9200000</v>
      </c>
      <c r="E20" s="18">
        <v>9200000</v>
      </c>
    </row>
    <row r="21" spans="3:7" x14ac:dyDescent="0.25">
      <c r="C21" s="4" t="s">
        <v>10</v>
      </c>
      <c r="D21" s="18">
        <v>20000000</v>
      </c>
      <c r="E21" s="18">
        <v>22000000</v>
      </c>
    </row>
    <row r="22" spans="3:7" x14ac:dyDescent="0.25">
      <c r="C22" s="4" t="s">
        <v>11</v>
      </c>
      <c r="D22" s="18">
        <v>52100000</v>
      </c>
      <c r="E22" s="18">
        <v>101600000</v>
      </c>
      <c r="G22" s="22"/>
    </row>
    <row r="23" spans="3:7" x14ac:dyDescent="0.25">
      <c r="C23" s="4" t="s">
        <v>12</v>
      </c>
      <c r="D23" s="18">
        <v>1700000</v>
      </c>
      <c r="E23" s="18">
        <v>2700000</v>
      </c>
    </row>
    <row r="24" spans="3:7" x14ac:dyDescent="0.25">
      <c r="C24" s="4" t="s">
        <v>13</v>
      </c>
      <c r="D24" s="18">
        <v>8000000</v>
      </c>
      <c r="E24" s="18">
        <v>9750000</v>
      </c>
    </row>
    <row r="25" spans="3:7" x14ac:dyDescent="0.25">
      <c r="C25" s="4" t="s">
        <v>14</v>
      </c>
      <c r="D25" s="18">
        <v>6800000</v>
      </c>
      <c r="E25" s="18">
        <v>6800000</v>
      </c>
    </row>
    <row r="26" spans="3:7" x14ac:dyDescent="0.25">
      <c r="C26" s="4" t="s">
        <v>15</v>
      </c>
      <c r="D26" s="18">
        <v>9950000</v>
      </c>
      <c r="E26" s="18">
        <v>10200000</v>
      </c>
    </row>
    <row r="27" spans="3:7" x14ac:dyDescent="0.25">
      <c r="C27" s="4" t="s">
        <v>16</v>
      </c>
      <c r="D27" s="18"/>
      <c r="E27" s="18"/>
    </row>
    <row r="28" spans="3:7" x14ac:dyDescent="0.25">
      <c r="C28" s="3" t="s">
        <v>17</v>
      </c>
      <c r="D28" s="17">
        <f>SUM(D29:D37)</f>
        <v>244250000</v>
      </c>
      <c r="E28" s="17">
        <f>SUM(E29:E37)</f>
        <v>782087750.80999994</v>
      </c>
    </row>
    <row r="29" spans="3:7" x14ac:dyDescent="0.25">
      <c r="C29" s="4" t="s">
        <v>18</v>
      </c>
      <c r="D29" s="18">
        <v>200200000</v>
      </c>
      <c r="E29" s="18">
        <v>720537750.80999994</v>
      </c>
      <c r="G29" s="22"/>
    </row>
    <row r="30" spans="3:7" x14ac:dyDescent="0.25">
      <c r="C30" s="4" t="s">
        <v>19</v>
      </c>
      <c r="D30" s="18">
        <v>2500000</v>
      </c>
      <c r="E30" s="18">
        <v>3000000</v>
      </c>
    </row>
    <row r="31" spans="3:7" x14ac:dyDescent="0.25">
      <c r="C31" s="4" t="s">
        <v>20</v>
      </c>
      <c r="D31" s="18">
        <v>1860189</v>
      </c>
      <c r="E31" s="18">
        <v>1860189</v>
      </c>
    </row>
    <row r="32" spans="3:7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18">
        <v>23200000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8989811</v>
      </c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6" t="s">
        <v>65</v>
      </c>
      <c r="D85" s="47">
        <f>D80+D77+D72+D68+D64+D54+D47+D38+D28+D18+D12</f>
        <v>1251789024</v>
      </c>
      <c r="E85" s="47">
        <f>E80+E77+E72+E68+E64+E54+E47+E38+E28+E18+E12</f>
        <v>1846126774.8099999</v>
      </c>
    </row>
    <row r="86" spans="3:8" s="31" customFormat="1" ht="15.75" thickBot="1" x14ac:dyDescent="0.3">
      <c r="C86" s="32"/>
      <c r="D86" s="33"/>
      <c r="E86" s="33"/>
      <c r="F86" s="43"/>
      <c r="H86" s="43"/>
    </row>
    <row r="87" spans="3:8" ht="26.25" customHeight="1" thickBot="1" x14ac:dyDescent="0.3">
      <c r="C87" s="23" t="s">
        <v>95</v>
      </c>
      <c r="E87" s="13"/>
    </row>
    <row r="88" spans="3:8" ht="33.75" customHeight="1" thickBot="1" x14ac:dyDescent="0.3">
      <c r="C88" s="11" t="s">
        <v>96</v>
      </c>
      <c r="E88" s="22"/>
    </row>
    <row r="89" spans="3:8" ht="60.75" thickBot="1" x14ac:dyDescent="0.3">
      <c r="C89" s="12" t="s">
        <v>97</v>
      </c>
    </row>
    <row r="91" spans="3:8" x14ac:dyDescent="0.25">
      <c r="C91" s="48"/>
      <c r="D91" s="48"/>
      <c r="E91" s="48"/>
    </row>
    <row r="92" spans="3:8" x14ac:dyDescent="0.25">
      <c r="C92" s="48"/>
      <c r="D92" s="48"/>
      <c r="E92" s="48"/>
    </row>
    <row r="93" spans="3:8" x14ac:dyDescent="0.25">
      <c r="C93" s="48"/>
      <c r="D93" s="48"/>
      <c r="E93" s="48"/>
    </row>
    <row r="94" spans="3:8" x14ac:dyDescent="0.25">
      <c r="C94" s="48"/>
      <c r="D94" s="48"/>
      <c r="E94" s="48"/>
    </row>
    <row r="95" spans="3:8" x14ac:dyDescent="0.25">
      <c r="C95" s="48"/>
      <c r="D95" s="48"/>
      <c r="E95" s="48"/>
    </row>
    <row r="96" spans="3:8" x14ac:dyDescent="0.25">
      <c r="C96" s="48"/>
      <c r="D96" s="48"/>
      <c r="E96" s="48"/>
    </row>
    <row r="97" spans="3:5" x14ac:dyDescent="0.25">
      <c r="C97" s="48"/>
      <c r="D97" s="48"/>
      <c r="E97" s="48"/>
    </row>
    <row r="98" spans="3:5" x14ac:dyDescent="0.25">
      <c r="C98" s="48"/>
      <c r="D98" s="48"/>
      <c r="E98" s="48"/>
    </row>
    <row r="99" spans="3:5" x14ac:dyDescent="0.25">
      <c r="C99" s="48"/>
      <c r="D99" s="48"/>
      <c r="E99" s="48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tabSelected="1" zoomScale="80" zoomScaleNormal="80" workbookViewId="0">
      <selection activeCell="G88" sqref="G88"/>
    </sheetView>
  </sheetViews>
  <sheetFormatPr baseColWidth="10" defaultColWidth="11.42578125" defaultRowHeight="15" x14ac:dyDescent="0.25"/>
  <cols>
    <col min="3" max="3" width="93.7109375" bestFit="1" customWidth="1"/>
    <col min="4" max="4" width="17.42578125" style="18" customWidth="1"/>
    <col min="5" max="5" width="18" customWidth="1"/>
    <col min="6" max="9" width="17.140625" customWidth="1"/>
    <col min="10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19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9" spans="3:19" ht="25.5" customHeight="1" x14ac:dyDescent="0.25">
      <c r="C9" s="55" t="s">
        <v>66</v>
      </c>
      <c r="D9" s="65" t="s">
        <v>94</v>
      </c>
      <c r="E9" s="56" t="s">
        <v>93</v>
      </c>
      <c r="F9" s="62" t="s">
        <v>91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3:19" x14ac:dyDescent="0.25">
      <c r="C10" s="55"/>
      <c r="D10" s="66"/>
      <c r="E10" s="57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796389024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341116569.47999996</v>
      </c>
    </row>
    <row r="13" spans="3:19" x14ac:dyDescent="0.25">
      <c r="C13" s="4" t="s">
        <v>2</v>
      </c>
      <c r="D13" s="18">
        <v>652350000</v>
      </c>
      <c r="E13" s="18">
        <v>654350000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/>
      <c r="K13" s="20"/>
      <c r="L13" s="20"/>
      <c r="M13" s="18"/>
      <c r="N13" s="18"/>
      <c r="O13" s="18"/>
      <c r="P13" s="18"/>
      <c r="Q13" s="18"/>
      <c r="R13" s="18">
        <f>SUM(F13:Q13)</f>
        <v>259355680.64999998</v>
      </c>
    </row>
    <row r="14" spans="3:19" x14ac:dyDescent="0.25">
      <c r="C14" s="4" t="s">
        <v>3</v>
      </c>
      <c r="D14" s="18">
        <v>48000000</v>
      </c>
      <c r="E14" s="18">
        <v>48000000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/>
      <c r="K14" s="20"/>
      <c r="L14" s="20"/>
      <c r="M14" s="18"/>
      <c r="N14" s="18"/>
      <c r="O14" s="18"/>
      <c r="P14" s="18"/>
      <c r="Q14" s="18"/>
      <c r="R14" s="18">
        <f>SUM(F14:Q14)</f>
        <v>14058242.43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v>9000000</v>
      </c>
      <c r="F16" s="20"/>
      <c r="G16" s="20">
        <v>261894.33</v>
      </c>
      <c r="H16" s="20">
        <v>21787701.82</v>
      </c>
      <c r="I16" s="20">
        <v>1572721.13</v>
      </c>
      <c r="J16" s="20"/>
      <c r="K16" s="20"/>
      <c r="L16" s="20"/>
      <c r="M16" s="18"/>
      <c r="N16" s="18"/>
      <c r="O16" s="18"/>
      <c r="P16" s="18"/>
      <c r="Q16" s="18"/>
      <c r="R16" s="18">
        <f t="shared" si="1"/>
        <v>23622317.279999997</v>
      </c>
    </row>
    <row r="17" spans="3:20" x14ac:dyDescent="0.25">
      <c r="C17" s="4" t="s">
        <v>6</v>
      </c>
      <c r="D17" s="18">
        <v>85039024</v>
      </c>
      <c r="E17" s="18"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/>
      <c r="L17" s="20"/>
      <c r="M17" s="18"/>
      <c r="N17" s="18"/>
      <c r="O17" s="18"/>
      <c r="P17" s="18"/>
      <c r="Q17" s="18"/>
      <c r="R17" s="18">
        <f t="shared" si="1"/>
        <v>44080329.120000005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174250000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86065538.530000001</v>
      </c>
      <c r="T18" s="17"/>
    </row>
    <row r="19" spans="3:20" x14ac:dyDescent="0.25">
      <c r="C19" s="4" t="s">
        <v>8</v>
      </c>
      <c r="D19" s="18">
        <v>12000000</v>
      </c>
      <c r="E19" s="18">
        <v>12000000</v>
      </c>
      <c r="F19" s="20"/>
      <c r="G19" s="20">
        <v>791273.95</v>
      </c>
      <c r="H19" s="20">
        <v>2805754.4699999997</v>
      </c>
      <c r="I19" s="20">
        <v>1304566.58</v>
      </c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4901595</v>
      </c>
      <c r="S19" s="13"/>
    </row>
    <row r="20" spans="3:20" x14ac:dyDescent="0.25">
      <c r="C20" s="4" t="s">
        <v>9</v>
      </c>
      <c r="D20" s="18">
        <v>9200000</v>
      </c>
      <c r="E20" s="18">
        <v>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/>
      <c r="K20" s="20"/>
      <c r="L20" s="20"/>
      <c r="M20" s="18"/>
      <c r="N20" s="18"/>
      <c r="O20" s="18"/>
      <c r="P20" s="18"/>
      <c r="Q20" s="18"/>
      <c r="R20" s="18">
        <f t="shared" si="3"/>
        <v>9694541.75</v>
      </c>
      <c r="S20" s="13"/>
    </row>
    <row r="21" spans="3:20" x14ac:dyDescent="0.25">
      <c r="C21" s="4" t="s">
        <v>10</v>
      </c>
      <c r="D21" s="18">
        <v>20000000</v>
      </c>
      <c r="E21" s="18">
        <v>22000000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/>
      <c r="K21" s="20"/>
      <c r="L21" s="20"/>
      <c r="M21" s="18"/>
      <c r="N21" s="18"/>
      <c r="O21" s="18"/>
      <c r="P21" s="18"/>
      <c r="Q21" s="18"/>
      <c r="R21" s="18">
        <f t="shared" si="3"/>
        <v>20094765.280000001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v>101600000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/>
      <c r="K22" s="20"/>
      <c r="L22" s="20"/>
      <c r="M22" s="18"/>
      <c r="N22" s="18"/>
      <c r="O22" s="18"/>
      <c r="P22" s="18"/>
      <c r="Q22" s="18"/>
      <c r="R22" s="18">
        <f t="shared" si="3"/>
        <v>34553089.780000001</v>
      </c>
      <c r="S22" s="13"/>
    </row>
    <row r="23" spans="3:20" x14ac:dyDescent="0.25">
      <c r="C23" s="4" t="s">
        <v>12</v>
      </c>
      <c r="D23" s="18">
        <v>1700000</v>
      </c>
      <c r="E23" s="18"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/>
      <c r="K23" s="20"/>
      <c r="L23" s="20"/>
      <c r="M23" s="18"/>
      <c r="N23" s="18"/>
      <c r="O23" s="18"/>
      <c r="P23" s="18"/>
      <c r="Q23" s="18"/>
      <c r="R23" s="18">
        <f t="shared" si="3"/>
        <v>1841611.19</v>
      </c>
      <c r="S23" s="13"/>
    </row>
    <row r="24" spans="3:20" x14ac:dyDescent="0.25">
      <c r="C24" s="4" t="s">
        <v>13</v>
      </c>
      <c r="D24" s="18">
        <v>8000000</v>
      </c>
      <c r="E24" s="18">
        <v>9750000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/>
      <c r="L24" s="20"/>
      <c r="M24" s="18"/>
      <c r="N24" s="18"/>
      <c r="O24" s="18"/>
      <c r="P24" s="18"/>
      <c r="Q24" s="18"/>
      <c r="R24" s="18">
        <f t="shared" si="3"/>
        <v>8716428.1699999999</v>
      </c>
      <c r="S24" s="13"/>
    </row>
    <row r="25" spans="3:20" x14ac:dyDescent="0.25">
      <c r="C25" s="4" t="s">
        <v>14</v>
      </c>
      <c r="D25" s="18">
        <v>6800000</v>
      </c>
      <c r="E25" s="18">
        <v>6800000</v>
      </c>
      <c r="F25" s="20"/>
      <c r="G25" s="20">
        <v>30323.64</v>
      </c>
      <c r="H25" s="20">
        <v>385324.01999999996</v>
      </c>
      <c r="I25" s="20">
        <v>315151.55</v>
      </c>
      <c r="J25" s="20"/>
      <c r="K25" s="20"/>
      <c r="L25" s="20"/>
      <c r="M25" s="18"/>
      <c r="N25" s="18"/>
      <c r="O25" s="18"/>
      <c r="P25" s="18"/>
      <c r="Q25" s="18"/>
      <c r="R25" s="18">
        <f t="shared" si="3"/>
        <v>730799.21</v>
      </c>
      <c r="S25" s="13"/>
    </row>
    <row r="26" spans="3:20" x14ac:dyDescent="0.25">
      <c r="C26" s="4" t="s">
        <v>15</v>
      </c>
      <c r="D26" s="18">
        <v>9950000</v>
      </c>
      <c r="E26" s="18">
        <v>10200000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/>
      <c r="K26" s="20"/>
      <c r="L26" s="20"/>
      <c r="M26" s="18"/>
      <c r="N26" s="18"/>
      <c r="O26" s="18"/>
      <c r="P26" s="18"/>
      <c r="Q26" s="18"/>
      <c r="R26" s="18">
        <f t="shared" si="3"/>
        <v>5532708.1500000004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782087750.80999994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283957840.22000003</v>
      </c>
    </row>
    <row r="29" spans="3:20" x14ac:dyDescent="0.25">
      <c r="C29" s="4" t="s">
        <v>18</v>
      </c>
      <c r="D29" s="18">
        <v>200200000</v>
      </c>
      <c r="E29" s="18">
        <v>720537750.80999994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253173836.5</v>
      </c>
    </row>
    <row r="30" spans="3:20" x14ac:dyDescent="0.25">
      <c r="C30" s="4" t="s">
        <v>19</v>
      </c>
      <c r="D30" s="18">
        <v>2500000</v>
      </c>
      <c r="E30" s="18">
        <v>3000000</v>
      </c>
      <c r="F30" s="20"/>
      <c r="G30" s="20"/>
      <c r="H30" s="20">
        <v>7611</v>
      </c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7611</v>
      </c>
    </row>
    <row r="31" spans="3:20" x14ac:dyDescent="0.25">
      <c r="C31" s="4" t="s">
        <v>20</v>
      </c>
      <c r="D31" s="18">
        <v>1860189</v>
      </c>
      <c r="E31" s="18">
        <v>1860189</v>
      </c>
      <c r="F31" s="20"/>
      <c r="G31" s="20">
        <v>37967.230000000003</v>
      </c>
      <c r="H31" s="20">
        <v>1510165.45</v>
      </c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1548132.68</v>
      </c>
    </row>
    <row r="32" spans="3:20" x14ac:dyDescent="0.25">
      <c r="C32" s="4" t="s">
        <v>21</v>
      </c>
      <c r="D32" s="18">
        <v>250000</v>
      </c>
      <c r="E32" s="18">
        <v>250000</v>
      </c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v>23200000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/>
      <c r="K33" s="20"/>
      <c r="L33" s="20"/>
      <c r="M33" s="18"/>
      <c r="N33" s="18"/>
      <c r="O33" s="18"/>
      <c r="P33" s="18"/>
      <c r="Q33" s="18"/>
      <c r="R33" s="18">
        <f t="shared" si="5"/>
        <v>17067296.490000002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v>24250000</v>
      </c>
      <c r="F35" s="20"/>
      <c r="G35" s="20">
        <v>400406</v>
      </c>
      <c r="H35" s="20">
        <v>2757798.6</v>
      </c>
      <c r="I35" s="20">
        <v>4483574.78</v>
      </c>
      <c r="J35" s="20"/>
      <c r="K35" s="20"/>
      <c r="L35" s="20"/>
      <c r="M35" s="18"/>
      <c r="N35" s="18"/>
      <c r="O35" s="18"/>
      <c r="P35" s="18"/>
      <c r="Q35" s="18"/>
      <c r="R35" s="18">
        <f t="shared" si="5"/>
        <v>7641779.3800000008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v>8989811</v>
      </c>
      <c r="F37" s="20"/>
      <c r="G37" s="20">
        <v>81633.84</v>
      </c>
      <c r="H37" s="20">
        <v>2697777.81</v>
      </c>
      <c r="I37" s="20">
        <v>1739772.52</v>
      </c>
      <c r="J37" s="20"/>
      <c r="K37" s="20"/>
      <c r="L37" s="20"/>
      <c r="M37" s="18"/>
      <c r="N37" s="18"/>
      <c r="O37" s="18"/>
      <c r="P37" s="18"/>
      <c r="Q37" s="18"/>
      <c r="R37" s="18">
        <f t="shared" si="5"/>
        <v>4519184.17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141550</v>
      </c>
    </row>
    <row r="39" spans="3:18" x14ac:dyDescent="0.25">
      <c r="C39" s="4" t="s">
        <v>28</v>
      </c>
      <c r="D39" s="18">
        <v>1500000</v>
      </c>
      <c r="E39" s="18"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141550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4988914.2799999993</v>
      </c>
    </row>
    <row r="55" spans="3:18" x14ac:dyDescent="0.25">
      <c r="C55" s="4" t="s">
        <v>44</v>
      </c>
      <c r="D55" s="18">
        <v>11000000</v>
      </c>
      <c r="E55" s="18"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2454666.59</v>
      </c>
    </row>
    <row r="56" spans="3:18" x14ac:dyDescent="0.25">
      <c r="C56" s="4" t="s">
        <v>45</v>
      </c>
      <c r="D56" s="18">
        <v>300000</v>
      </c>
      <c r="E56" s="18">
        <v>300000</v>
      </c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/>
      <c r="M59" s="18"/>
      <c r="N59" s="18"/>
      <c r="O59" s="18"/>
      <c r="P59" s="18"/>
      <c r="Q59" s="18"/>
      <c r="R59" s="18">
        <f t="shared" si="11"/>
        <v>2534247.69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 x14ac:dyDescent="0.25">
      <c r="C65" s="4" t="s">
        <v>54</v>
      </c>
      <c r="D65" s="18">
        <v>3000000</v>
      </c>
      <c r="E65" s="18"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/>
      <c r="O65" s="18"/>
      <c r="P65" s="18"/>
      <c r="Q65" s="18"/>
      <c r="R65" s="18">
        <f>SUM(F65:M65)</f>
        <v>2891769.48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1446074.52</v>
      </c>
    </row>
    <row r="73" spans="3:18" x14ac:dyDescent="0.25">
      <c r="C73" s="4" t="s">
        <v>62</v>
      </c>
      <c r="D73" s="18">
        <v>1500000</v>
      </c>
      <c r="E73" s="18">
        <v>1500000</v>
      </c>
      <c r="F73" s="20">
        <v>50126.53</v>
      </c>
      <c r="G73" s="20">
        <v>337844.61</v>
      </c>
      <c r="H73" s="45">
        <v>428404.56</v>
      </c>
      <c r="I73" s="20">
        <v>629698.81999999995</v>
      </c>
      <c r="J73" s="20"/>
      <c r="K73" s="20"/>
      <c r="L73" s="20"/>
      <c r="M73" s="18"/>
      <c r="N73" s="18"/>
      <c r="O73" s="18"/>
      <c r="P73" s="18"/>
      <c r="Q73" s="18"/>
      <c r="R73" s="18">
        <f>SUM(F73:Q73)</f>
        <v>1446074.52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103933120.58000001</v>
      </c>
    </row>
    <row r="81" spans="3:18" x14ac:dyDescent="0.25">
      <c r="C81" s="4" t="s">
        <v>72</v>
      </c>
      <c r="D81" s="18">
        <v>75000000</v>
      </c>
      <c r="E81" s="18"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/>
      <c r="K81" s="20"/>
      <c r="L81" s="20"/>
      <c r="M81" s="18"/>
      <c r="N81" s="18"/>
      <c r="O81" s="18"/>
      <c r="P81" s="18"/>
      <c r="Q81" s="18"/>
      <c r="R81" s="18">
        <f>SUM(F81:Q81)</f>
        <v>103933120.58000001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1846126774.8099999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 t="shared" si="23"/>
        <v>377713620.75999999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824541377.08999991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60"/>
      <c r="E88" s="60"/>
      <c r="F88" s="15"/>
      <c r="G88" s="15"/>
      <c r="H88" s="60" t="s">
        <v>101</v>
      </c>
      <c r="I88" s="60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4"/>
      <c r="D92" s="67"/>
      <c r="E92" s="67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3:18" x14ac:dyDescent="0.25">
      <c r="C93" s="35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</row>
    <row r="94" spans="3:18" x14ac:dyDescent="0.25">
      <c r="K94" s="61"/>
      <c r="L94" s="61"/>
      <c r="M94" s="61"/>
      <c r="N94" s="61"/>
      <c r="O94" s="61"/>
      <c r="P94" s="61"/>
      <c r="Q94" s="61"/>
      <c r="R94" s="61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5433070866141736" bottom="0.39370078740157483" header="0.31496062992125984" footer="0.31496062992125984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zoomScale="70" zoomScaleNormal="70" workbookViewId="0">
      <selection activeCell="S14" sqref="S14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51" t="s">
        <v>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3:17" ht="21" customHeight="1" x14ac:dyDescent="0.25">
      <c r="C4" s="49" t="s">
        <v>98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3:17" ht="15.75" x14ac:dyDescent="0.25">
      <c r="C5" s="58" t="s">
        <v>102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3" t="s">
        <v>92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3:17" ht="15.75" customHeight="1" x14ac:dyDescent="0.25">
      <c r="C7" s="54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" si="2">SUM(G12:G16)</f>
        <v>80831879.689999998</v>
      </c>
      <c r="H11" s="17">
        <f t="shared" ref="H11:P11" si="3">SUM(H12:H16)</f>
        <v>0</v>
      </c>
      <c r="I11" s="17">
        <f t="shared" si="3"/>
        <v>0</v>
      </c>
      <c r="J11" s="17">
        <f t="shared" si="3"/>
        <v>0</v>
      </c>
      <c r="K11" s="17">
        <f t="shared" ref="K11:L11" si="4">SUM(K12:K16)</f>
        <v>0</v>
      </c>
      <c r="L11" s="17">
        <f t="shared" si="4"/>
        <v>0</v>
      </c>
      <c r="M11" s="17">
        <f t="shared" ref="M11" si="5">SUM(M12:M16)</f>
        <v>0</v>
      </c>
      <c r="N11" s="17">
        <f t="shared" si="3"/>
        <v>0</v>
      </c>
      <c r="O11" s="17">
        <f t="shared" si="3"/>
        <v>0</v>
      </c>
      <c r="P11" s="17">
        <f t="shared" si="3"/>
        <v>341116569.47999996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/>
      <c r="I12" s="20"/>
      <c r="J12" s="20"/>
      <c r="K12" s="18"/>
      <c r="L12" s="18"/>
      <c r="M12" s="18"/>
      <c r="N12" s="18"/>
      <c r="O12" s="18"/>
      <c r="P12" s="18">
        <f>SUM(D12:O12)</f>
        <v>259355680.64999998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/>
      <c r="I13" s="20"/>
      <c r="J13" s="20"/>
      <c r="K13" s="18"/>
      <c r="L13" s="18"/>
      <c r="M13" s="18"/>
      <c r="N13" s="18"/>
      <c r="O13" s="18"/>
      <c r="P13" s="18">
        <f>SUM(D13:O13)</f>
        <v>14058242.43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6">SUM(D14:O14)</f>
        <v>0</v>
      </c>
      <c r="Q14" s="44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/>
      <c r="I15" s="20"/>
      <c r="J15" s="20"/>
      <c r="K15" s="18"/>
      <c r="L15" s="18"/>
      <c r="M15" s="18"/>
      <c r="N15" s="18"/>
      <c r="O15" s="18"/>
      <c r="P15" s="18">
        <f t="shared" si="6"/>
        <v>23622317.279999997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/>
      <c r="J16" s="20"/>
      <c r="K16" s="18"/>
      <c r="L16" s="18"/>
      <c r="M16" s="18"/>
      <c r="N16" s="18"/>
      <c r="O16" s="18"/>
      <c r="P16" s="18">
        <f t="shared" si="6"/>
        <v>44080329.120000005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7">SUM(E18:E26)</f>
        <v>20871773.440000005</v>
      </c>
      <c r="F17" s="17">
        <f t="shared" ref="F17" si="8">SUM(F18:F26)</f>
        <v>31123878.629999995</v>
      </c>
      <c r="G17" s="17">
        <f t="shared" ref="G17" si="9">SUM(G18:G26)</f>
        <v>29496898.899999999</v>
      </c>
      <c r="H17" s="17">
        <f t="shared" ref="H17:O17" si="10">SUM(H18:H26)</f>
        <v>0</v>
      </c>
      <c r="I17" s="17">
        <f t="shared" si="10"/>
        <v>0</v>
      </c>
      <c r="J17" s="17">
        <f t="shared" si="10"/>
        <v>0</v>
      </c>
      <c r="K17" s="17">
        <f t="shared" ref="K17:L17" si="11">SUM(K18:K26)</f>
        <v>0</v>
      </c>
      <c r="L17" s="17">
        <f t="shared" si="11"/>
        <v>0</v>
      </c>
      <c r="M17" s="17">
        <f t="shared" ref="M17" si="12">SUM(M18:M26)</f>
        <v>0</v>
      </c>
      <c r="N17" s="17">
        <f t="shared" si="10"/>
        <v>0</v>
      </c>
      <c r="O17" s="17">
        <f t="shared" si="10"/>
        <v>0</v>
      </c>
      <c r="P17" s="17">
        <f>SUM(P18:P26)</f>
        <v>86065538.530000001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/>
      <c r="I18" s="20"/>
      <c r="J18" s="20"/>
      <c r="K18" s="18"/>
      <c r="L18" s="18"/>
      <c r="M18" s="18"/>
      <c r="N18" s="18"/>
      <c r="O18" s="18"/>
      <c r="P18" s="18">
        <f t="shared" ref="P18:P26" si="13">SUM(D18:O18)</f>
        <v>4901595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/>
      <c r="I19" s="20"/>
      <c r="J19" s="20"/>
      <c r="K19" s="18"/>
      <c r="L19" s="18"/>
      <c r="M19" s="18"/>
      <c r="N19" s="18"/>
      <c r="O19" s="18"/>
      <c r="P19" s="18">
        <f t="shared" si="13"/>
        <v>9694541.75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/>
      <c r="I20" s="20"/>
      <c r="J20" s="20"/>
      <c r="K20" s="18"/>
      <c r="L20" s="18"/>
      <c r="M20" s="18"/>
      <c r="N20" s="18"/>
      <c r="O20" s="18"/>
      <c r="P20" s="18">
        <f t="shared" si="13"/>
        <v>20094765.280000001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/>
      <c r="I21" s="20"/>
      <c r="J21" s="20"/>
      <c r="K21" s="18"/>
      <c r="L21" s="18"/>
      <c r="M21" s="18"/>
      <c r="N21" s="18"/>
      <c r="O21" s="18"/>
      <c r="P21" s="18">
        <f t="shared" si="13"/>
        <v>34553089.780000001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/>
      <c r="I22" s="20"/>
      <c r="J22" s="20"/>
      <c r="K22" s="18"/>
      <c r="L22" s="18"/>
      <c r="M22" s="18"/>
      <c r="N22" s="18"/>
      <c r="O22" s="18"/>
      <c r="P22" s="18">
        <f t="shared" si="13"/>
        <v>1841611.19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/>
      <c r="J23" s="20"/>
      <c r="K23" s="18"/>
      <c r="L23" s="18"/>
      <c r="M23" s="18"/>
      <c r="N23" s="18"/>
      <c r="O23" s="18"/>
      <c r="P23" s="18">
        <f t="shared" si="13"/>
        <v>8716428.1699999999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/>
      <c r="I24" s="20"/>
      <c r="J24" s="20"/>
      <c r="K24" s="18"/>
      <c r="L24" s="18"/>
      <c r="M24" s="18"/>
      <c r="N24" s="18"/>
      <c r="O24" s="18"/>
      <c r="P24" s="18">
        <f t="shared" si="13"/>
        <v>730799.21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/>
      <c r="I25" s="20"/>
      <c r="J25" s="20"/>
      <c r="K25" s="18"/>
      <c r="L25" s="18"/>
      <c r="M25" s="18"/>
      <c r="N25" s="18"/>
      <c r="O25" s="18"/>
      <c r="P25" s="18">
        <f t="shared" si="13"/>
        <v>5532708.1500000004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13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4">SUM(E28:E36)</f>
        <v>31813095.09</v>
      </c>
      <c r="F27" s="17">
        <f t="shared" ref="F27" si="15">SUM(F28:F36)</f>
        <v>88793212.780000001</v>
      </c>
      <c r="G27" s="17">
        <f t="shared" ref="G27" si="16">SUM(G28:G36)</f>
        <v>150564629.34999999</v>
      </c>
      <c r="H27" s="17">
        <f t="shared" ref="H27:P27" si="17">SUM(H28:H36)</f>
        <v>0</v>
      </c>
      <c r="I27" s="17">
        <f t="shared" si="17"/>
        <v>0</v>
      </c>
      <c r="J27" s="17">
        <f t="shared" si="17"/>
        <v>0</v>
      </c>
      <c r="K27" s="17">
        <f t="shared" ref="K27:L27" si="18">SUM(K28:K36)</f>
        <v>0</v>
      </c>
      <c r="L27" s="17">
        <f t="shared" si="18"/>
        <v>0</v>
      </c>
      <c r="M27" s="17">
        <f t="shared" ref="M27" si="19">SUM(M28:M36)</f>
        <v>0</v>
      </c>
      <c r="N27" s="17">
        <f t="shared" si="17"/>
        <v>0</v>
      </c>
      <c r="O27" s="17">
        <f t="shared" si="17"/>
        <v>0</v>
      </c>
      <c r="P27" s="17">
        <f t="shared" si="17"/>
        <v>283957840.22000003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/>
      <c r="I28" s="20"/>
      <c r="J28" s="20"/>
      <c r="K28" s="18"/>
      <c r="L28" s="18"/>
      <c r="M28" s="18"/>
      <c r="N28" s="18"/>
      <c r="O28" s="18"/>
      <c r="P28" s="18">
        <f t="shared" ref="P28:P36" si="20">SUM(D28:O28)</f>
        <v>253173836.5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20"/>
        <v>7611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20"/>
        <v>1548132.68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20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/>
      <c r="I32" s="20"/>
      <c r="J32" s="20"/>
      <c r="K32" s="18"/>
      <c r="L32" s="18"/>
      <c r="M32" s="18"/>
      <c r="N32" s="18"/>
      <c r="O32" s="18"/>
      <c r="P32" s="18">
        <f t="shared" si="20"/>
        <v>17067296.490000002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20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/>
      <c r="I34" s="20"/>
      <c r="J34" s="20"/>
      <c r="K34" s="18"/>
      <c r="L34" s="18"/>
      <c r="M34" s="18"/>
      <c r="N34" s="18"/>
      <c r="O34" s="18"/>
      <c r="P34" s="18">
        <f t="shared" si="20"/>
        <v>7641779.3800000008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0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/>
      <c r="I36" s="20"/>
      <c r="J36" s="20"/>
      <c r="K36" s="18"/>
      <c r="L36" s="18"/>
      <c r="M36" s="18"/>
      <c r="N36" s="18"/>
      <c r="O36" s="18"/>
      <c r="P36" s="18">
        <f t="shared" si="20"/>
        <v>4519184.17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21">SUM(E38:E45)</f>
        <v>45000</v>
      </c>
      <c r="F37" s="17">
        <f t="shared" ref="F37" si="22">SUM(F38:F45)</f>
        <v>96550</v>
      </c>
      <c r="G37" s="17">
        <f t="shared" ref="G37" si="23">SUM(G38:G45)</f>
        <v>0</v>
      </c>
      <c r="H37" s="17">
        <f t="shared" ref="H37:O37" si="24">SUM(H38:H45)</f>
        <v>0</v>
      </c>
      <c r="I37" s="17">
        <f t="shared" si="24"/>
        <v>0</v>
      </c>
      <c r="J37" s="17">
        <f t="shared" si="24"/>
        <v>0</v>
      </c>
      <c r="K37" s="17">
        <f t="shared" ref="K37" si="25">SUM(K38:K45)</f>
        <v>0</v>
      </c>
      <c r="L37" s="17">
        <f t="shared" ref="L37" si="26">SUM(L38:L45)</f>
        <v>0</v>
      </c>
      <c r="M37" s="17">
        <f t="shared" ref="M37" si="27">SUM(M38:M45)</f>
        <v>0</v>
      </c>
      <c r="N37" s="17">
        <f t="shared" si="24"/>
        <v>0</v>
      </c>
      <c r="O37" s="17">
        <f t="shared" si="24"/>
        <v>0</v>
      </c>
      <c r="P37" s="17">
        <f t="shared" ref="P37" si="28">SUM(P38:P45)</f>
        <v>141550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141550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29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29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29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29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29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29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29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29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29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29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29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29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29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29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30">SUM(E54:E62)</f>
        <v>1907421.67</v>
      </c>
      <c r="F53" s="17">
        <f t="shared" ref="F53" si="31">SUM(F54:F62)</f>
        <v>1996318.6099999999</v>
      </c>
      <c r="G53" s="17">
        <f t="shared" ref="G53" si="32">SUM(G54:G62)</f>
        <v>1085174</v>
      </c>
      <c r="H53" s="17">
        <f t="shared" ref="H53:O53" si="33">SUM(H54:H62)</f>
        <v>0</v>
      </c>
      <c r="I53" s="17">
        <f t="shared" si="33"/>
        <v>0</v>
      </c>
      <c r="J53" s="17">
        <f t="shared" si="33"/>
        <v>0</v>
      </c>
      <c r="K53" s="17">
        <f t="shared" ref="K53" si="34">SUM(K54:K62)</f>
        <v>0</v>
      </c>
      <c r="L53" s="17">
        <f t="shared" ref="L53" si="35">SUM(L54:L62)</f>
        <v>0</v>
      </c>
      <c r="M53" s="17">
        <f t="shared" ref="M53" si="36">SUM(M54:M62)</f>
        <v>0</v>
      </c>
      <c r="N53" s="17">
        <f t="shared" si="33"/>
        <v>0</v>
      </c>
      <c r="O53" s="17">
        <f t="shared" si="33"/>
        <v>0</v>
      </c>
      <c r="P53" s="17">
        <f t="shared" ref="P53" si="37">SUM(P54:P62)</f>
        <v>4988914.2799999993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/>
      <c r="J54" s="20"/>
      <c r="K54" s="18"/>
      <c r="L54" s="18"/>
      <c r="M54" s="18"/>
      <c r="N54" s="18"/>
      <c r="O54" s="18"/>
      <c r="P54" s="18">
        <f t="shared" ref="P54:P62" si="38">SUM(D54:O54)</f>
        <v>2454666.59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38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38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38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/>
      <c r="K58" s="18"/>
      <c r="L58" s="18"/>
      <c r="M58" s="18"/>
      <c r="N58" s="18"/>
      <c r="O58" s="18"/>
      <c r="P58" s="18">
        <f t="shared" si="38"/>
        <v>2534247.69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38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38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38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38"/>
        <v>0</v>
      </c>
    </row>
    <row r="63" spans="3:16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39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39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39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39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39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39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40">SUM(E72:E74)</f>
        <v>337844.61</v>
      </c>
      <c r="F71" s="17">
        <f t="shared" ref="F71" si="41">SUM(F72:F74)</f>
        <v>428404.56</v>
      </c>
      <c r="G71" s="17">
        <f t="shared" ref="G71" si="42">SUM(G72:G74)</f>
        <v>629698.81999999995</v>
      </c>
      <c r="H71" s="17">
        <f t="shared" ref="H71:O71" si="43">SUM(H72:H74)</f>
        <v>0</v>
      </c>
      <c r="I71" s="17">
        <f t="shared" si="43"/>
        <v>0</v>
      </c>
      <c r="J71" s="17">
        <f t="shared" si="43"/>
        <v>0</v>
      </c>
      <c r="K71" s="17">
        <f t="shared" ref="K71" si="44">SUM(K72:K74)</f>
        <v>0</v>
      </c>
      <c r="L71" s="17">
        <f t="shared" ref="L71" si="45">SUM(L72:L74)</f>
        <v>0</v>
      </c>
      <c r="M71" s="17">
        <f t="shared" ref="M71" si="46">SUM(M72:M74)</f>
        <v>0</v>
      </c>
      <c r="N71" s="17">
        <f t="shared" si="43"/>
        <v>0</v>
      </c>
      <c r="O71" s="17">
        <f t="shared" si="43"/>
        <v>0</v>
      </c>
      <c r="P71" s="17">
        <f t="shared" ref="P71" si="47">SUM(P72:P74)</f>
        <v>1446074.52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5">
        <v>428404.56</v>
      </c>
      <c r="G72" s="20">
        <v>629698.81999999995</v>
      </c>
      <c r="H72" s="20"/>
      <c r="I72" s="20"/>
      <c r="J72" s="20"/>
      <c r="K72" s="18"/>
      <c r="L72" s="18"/>
      <c r="M72" s="18"/>
      <c r="N72" s="18"/>
      <c r="O72" s="18"/>
      <c r="P72" s="18">
        <f>SUM(D72:O72)</f>
        <v>1446074.52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48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48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49">SUM(E77:E78)</f>
        <v>39280653.330000013</v>
      </c>
      <c r="F76" s="17">
        <f t="shared" ref="F76" si="50">SUM(F77:F78)</f>
        <v>69628147.889999986</v>
      </c>
      <c r="G76" s="17">
        <f t="shared" ref="G76" si="51">SUM(G77:G78)</f>
        <v>71154795.140000001</v>
      </c>
      <c r="H76" s="17">
        <f t="shared" ref="H76:O76" si="52">SUM(H77:H78)</f>
        <v>0</v>
      </c>
      <c r="I76" s="17">
        <f t="shared" si="52"/>
        <v>0</v>
      </c>
      <c r="J76" s="17">
        <f t="shared" si="52"/>
        <v>0</v>
      </c>
      <c r="K76" s="17">
        <f t="shared" ref="K76" si="53">SUM(K77:K78)</f>
        <v>0</v>
      </c>
      <c r="L76" s="17">
        <f t="shared" ref="L76" si="54">SUM(L77:L78)</f>
        <v>0</v>
      </c>
      <c r="M76" s="17">
        <f t="shared" ref="M76" si="55">SUM(M77:M78)</f>
        <v>0</v>
      </c>
      <c r="N76" s="17">
        <f t="shared" si="52"/>
        <v>0</v>
      </c>
      <c r="O76" s="17">
        <f t="shared" si="52"/>
        <v>0</v>
      </c>
      <c r="P76" s="17">
        <f t="shared" ref="P76" si="56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57">SUM(E80:E81)</f>
        <v>13656839.189999999</v>
      </c>
      <c r="F79" s="17">
        <f t="shared" ref="F79" si="58">SUM(F80:F81)</f>
        <v>39348758.770000003</v>
      </c>
      <c r="G79" s="17">
        <f t="shared" ref="G79" si="59">SUM(G80:G81)</f>
        <v>41058775.380000003</v>
      </c>
      <c r="H79" s="17">
        <f t="shared" ref="H79:O79" si="60">SUM(H80:H81)</f>
        <v>0</v>
      </c>
      <c r="I79" s="17">
        <f t="shared" si="60"/>
        <v>0</v>
      </c>
      <c r="J79" s="17">
        <f t="shared" si="60"/>
        <v>0</v>
      </c>
      <c r="K79" s="17">
        <f t="shared" ref="K79" si="61">SUM(K80:K81)</f>
        <v>0</v>
      </c>
      <c r="L79" s="17">
        <f t="shared" ref="L79" si="62">SUM(L80:L81)</f>
        <v>0</v>
      </c>
      <c r="M79" s="17">
        <f t="shared" ref="M79" si="63">SUM(M80:M81)</f>
        <v>0</v>
      </c>
      <c r="N79" s="17">
        <f t="shared" si="60"/>
        <v>0</v>
      </c>
      <c r="O79" s="17">
        <f t="shared" si="60"/>
        <v>0</v>
      </c>
      <c r="P79" s="17">
        <f t="shared" ref="P79" si="64">SUM(P80:P81)</f>
        <v>103933120.58000001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/>
      <c r="I80" s="20"/>
      <c r="J80" s="20"/>
      <c r="K80" s="18"/>
      <c r="L80" s="18"/>
      <c r="M80" s="18"/>
      <c r="N80" s="18"/>
      <c r="O80" s="18"/>
      <c r="P80" s="18">
        <f>SUM(D80:O80)</f>
        <v>103933120.58000001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65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65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65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66">E79+E76+E71+E67+E63+E53+E46+E37+E27+E17+E11</f>
        <v>180976630.56</v>
      </c>
      <c r="F84" s="25">
        <f t="shared" si="66"/>
        <v>347046704.75999999</v>
      </c>
      <c r="G84" s="25">
        <f t="shared" si="66"/>
        <v>377713620.75999999</v>
      </c>
      <c r="H84" s="25">
        <f t="shared" si="66"/>
        <v>0</v>
      </c>
      <c r="I84" s="25">
        <f t="shared" si="66"/>
        <v>0</v>
      </c>
      <c r="J84" s="25">
        <f t="shared" si="66"/>
        <v>0</v>
      </c>
      <c r="K84" s="25">
        <f t="shared" si="66"/>
        <v>0</v>
      </c>
      <c r="L84" s="25">
        <f t="shared" si="66"/>
        <v>0</v>
      </c>
      <c r="M84" s="25">
        <f t="shared" si="66"/>
        <v>0</v>
      </c>
      <c r="N84" s="25">
        <f t="shared" si="66"/>
        <v>0</v>
      </c>
      <c r="O84" s="25">
        <f t="shared" si="66"/>
        <v>0</v>
      </c>
      <c r="P84" s="25">
        <f t="shared" si="66"/>
        <v>824541377.08999991</v>
      </c>
    </row>
    <row r="85" spans="3:16" x14ac:dyDescent="0.25">
      <c r="F85" s="13"/>
      <c r="K85" s="13"/>
    </row>
    <row r="86" spans="3:16" ht="18.75" x14ac:dyDescent="0.25">
      <c r="C86" s="19" t="s">
        <v>100</v>
      </c>
      <c r="D86" s="15"/>
      <c r="F86" s="22"/>
      <c r="G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4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3:16" x14ac:dyDescent="0.25">
      <c r="C92" s="35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3:16" x14ac:dyDescent="0.25">
      <c r="H93" s="61"/>
      <c r="I93" s="61"/>
      <c r="J93" s="61"/>
      <c r="K93" s="61"/>
      <c r="L93" s="61"/>
      <c r="M93" s="61"/>
      <c r="N93" s="61"/>
      <c r="O93" s="61"/>
      <c r="P93" s="61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2022-05-11T14:32:06Z</cp:lastPrinted>
  <dcterms:created xsi:type="dcterms:W3CDTF">2021-07-29T18:58:50Z</dcterms:created>
  <dcterms:modified xsi:type="dcterms:W3CDTF">2022-05-13T23:00:11Z</dcterms:modified>
</cp:coreProperties>
</file>