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ezs\Documents\INFORMES CORPORATIVOS 09-05-2022\Dirección Gestión de Distribución\Gerencia de Operación\SGD\Privados\fwdejecucinpresupuestariayejecuciondegastosyaplica\"/>
    </mc:Choice>
  </mc:AlternateContent>
  <xr:revisionPtr revIDLastSave="0" documentId="8_{FB346CEA-FE67-40A1-B441-267EF867EE4C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3" l="1"/>
  <c r="J79" i="3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E80" i="2"/>
  <c r="E72" i="2"/>
  <c r="E64" i="2"/>
  <c r="E54" i="2"/>
  <c r="E38" i="2"/>
  <c r="E28" i="2"/>
  <c r="E18" i="2"/>
  <c r="E12" i="2"/>
  <c r="G63" i="3" l="1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6" i="2"/>
  <c r="R55" i="2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54" i="2" l="1"/>
  <c r="R72" i="2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<sst xmlns="http://schemas.openxmlformats.org/spreadsheetml/2006/main" count="283" uniqueCount="105">
  <si>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</si>
  <si>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</si>
  <si>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</si>
  <si>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</si>
  <si>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</si>
  <si>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</si>
  <si>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</si>
  <si>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</si>
  <si>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</si>
  <si>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</si>
  <si>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</si>
  <si>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</si>
  <si>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</si>
  <si>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</si>
  <si>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</si>
  <si>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</si>
  <si>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</si>
  <si>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</si>
  <si>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</si>
  <si>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</si>
  <si>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</si>
  <si>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</si>
  <si>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</si>
  <si>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</si>
  <si>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</si>
  <si>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</si>
  <si>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</si>
  <si>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</si>
  <si>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</si>
  <si>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</si>
  <si>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</si>
  <si>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</si>
  <si>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</si>
  <si>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</si>
  <si>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</si>
  <si>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</si>
  <si>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</si>
  <si>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</si>
  <si>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</si>
  <si>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</si>
  <si>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</si>
  <si>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</si>
  <si>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</si>
  <si>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</si>
  <si>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</si>
  <si>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</si>
  <si>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</si>
  <si>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</si>
  <si>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</si>
  <si>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</si>
  <si>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</si>
  <si>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</si>
  <si>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</si>
  <si>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</si>
  <si>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</si>
  <si>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</si>
  <si>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</si>
  <si>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</si>
  <si>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</si>
  <si>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</si>
  <si>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</si>
  <si>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</si>
  <si>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</si>
  <si>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</si>
  <si>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</si>
  <si>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</si>
  <si>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</si>
  <si>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</si>
  <si>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</si>
  <si>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</si>
  <si>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</si>
  <si>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</si>
  <si>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</si>
  <si>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</si>
  <si>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</si>
  <si>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</si>
  <si>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</si>
  <si>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</si>
  <si>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</si>
  <si>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</si>
  <si>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</si>
  <si>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</si>
  <si>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</si>
  <si>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</si>
  <si>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</si>
  <si>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</si>
  <si>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</si>
  <si>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</si>
  <si>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</si>
  <si>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</si>
  <si>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</si>
  <si>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</si>
  <si>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</si>
  <si>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</si>
  <si>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</si>
  <si>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</si>
  <si>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</si>
  <si>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</si>
  <si>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</si>
  <si>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</si>
  <si>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</si>
  <si>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</si>
  <si>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</si>
  <si>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Informe financiero de ingresos y gastos Departamento de Contabilidad Julio 2022.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</si>
  <si>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Informe financiero de ingresos y gastos Departamento de Contabilidad Julio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</si>
</sst>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164" fontId="4" fillId="0" borderId="0" xfId="1" applyFont="1" applyAlignment="1">
      <alignment vertical="center" wrapText="1" readingOrder="1"/>
    </xf>
    <xf numFmtId="164" fontId="5" fillId="0" borderId="0" xfId="1" applyFont="1" applyAlignment="1">
      <alignment vertical="top" wrapText="1" readingOrder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top" wrapText="1" readingOrder="1"/>
    </xf>
    <xf numFmtId="164" fontId="0" fillId="0" borderId="0" xfId="1" applyFont="1" applyFill="1"/>
    <xf numFmtId="166" fontId="0" fillId="0" borderId="10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10</xdr:col>
      <xdr:colOff>1016553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879341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967154</xdr:colOff>
      <xdr:row>93</xdr:row>
      <xdr:rowOff>1588</xdr:rowOff>
    </xdr:from>
    <xdr:to>
      <xdr:col>17</xdr:col>
      <xdr:colOff>1131091</xdr:colOff>
      <xdr:row>93</xdr:row>
      <xdr:rowOff>14654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6829942" y="18194338"/>
          <a:ext cx="2449937" cy="130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0</xdr:rowOff>
    </xdr:from>
    <xdr:to>
      <xdr:col>2</xdr:col>
      <xdr:colOff>2133600</xdr:colOff>
      <xdr:row>93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357838</xdr:colOff>
      <xdr:row>93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6128517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340178</xdr:colOff>
      <xdr:row>93</xdr:row>
      <xdr:rowOff>0</xdr:rowOff>
    </xdr:from>
    <xdr:to>
      <xdr:col>15</xdr:col>
      <xdr:colOff>1347104</xdr:colOff>
      <xdr:row>93</xdr:row>
      <xdr:rowOff>1588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6110857" y="18043071"/>
          <a:ext cx="2435676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7"/>
  <sheetViews>
    <sheetView showGridLines="0" topLeftCell="A37" zoomScale="70" zoomScaleNormal="70" workbookViewId="0">
      <selection activeCell="C97" sqref="C97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2" t="s">
        <v>99</v>
      </c>
      <c r="D3" s="53"/>
      <c r="E3" s="53"/>
      <c r="F3" s="39"/>
      <c r="G3" s="5"/>
      <c r="H3" s="39"/>
      <c r="I3" s="5"/>
      <c r="J3" s="5"/>
      <c r="K3" s="5"/>
      <c r="L3" s="5"/>
    </row>
    <row r="4" spans="2:12" ht="21" customHeight="1" x14ac:dyDescent="0.25">
      <c r="C4" s="50" t="s">
        <v>98</v>
      </c>
      <c r="D4" s="51"/>
      <c r="E4" s="51"/>
      <c r="F4" s="40"/>
      <c r="G4" s="6"/>
      <c r="H4" s="40"/>
      <c r="I4" s="6"/>
      <c r="J4" s="6"/>
      <c r="K4" s="6"/>
      <c r="L4" s="6"/>
    </row>
    <row r="5" spans="2:12" ht="15.75" x14ac:dyDescent="0.25">
      <c r="C5" s="59" t="s">
        <v>102</v>
      </c>
      <c r="D5" s="60"/>
      <c r="E5" s="60"/>
      <c r="F5" s="41"/>
      <c r="G5" s="7"/>
      <c r="H5" s="41"/>
      <c r="I5" s="7"/>
      <c r="J5" s="7"/>
      <c r="K5" s="7"/>
      <c r="L5" s="7"/>
    </row>
    <row r="6" spans="2:12" ht="15.75" customHeight="1" x14ac:dyDescent="0.25">
      <c r="C6" s="54" t="s">
        <v>76</v>
      </c>
      <c r="D6" s="55"/>
      <c r="E6" s="55"/>
      <c r="F6" s="42"/>
      <c r="G6" s="8"/>
      <c r="H6" s="42"/>
      <c r="I6" s="8"/>
      <c r="J6" s="8"/>
      <c r="K6" s="8"/>
      <c r="L6" s="8"/>
    </row>
    <row r="7" spans="2:12" ht="15.75" customHeight="1" x14ac:dyDescent="0.25">
      <c r="B7" s="9"/>
      <c r="C7" s="54" t="s">
        <v>77</v>
      </c>
      <c r="D7" s="55"/>
      <c r="E7" s="55"/>
      <c r="F7" s="42"/>
      <c r="G7" s="8"/>
      <c r="H7" s="42"/>
      <c r="I7" s="8"/>
      <c r="J7" s="8"/>
      <c r="K7" s="8"/>
      <c r="L7" s="8"/>
    </row>
    <row r="9" spans="2:12" ht="15" customHeight="1" x14ac:dyDescent="0.25">
      <c r="C9" s="56" t="s">
        <v>66</v>
      </c>
      <c r="D9" s="57" t="s">
        <v>94</v>
      </c>
      <c r="E9" s="57" t="s">
        <v>93</v>
      </c>
    </row>
    <row r="10" spans="2:12" ht="23.25" customHeight="1" x14ac:dyDescent="0.25">
      <c r="C10" s="56"/>
      <c r="D10" s="58"/>
      <c r="E10" s="58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1014087750.8099999</v>
      </c>
    </row>
    <row r="29" spans="3:7" x14ac:dyDescent="0.25">
      <c r="C29" s="4" t="s">
        <v>18</v>
      </c>
      <c r="D29" s="18">
        <v>200200000</v>
      </c>
      <c r="E29" s="18">
        <v>952537750.80999994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6" t="s">
        <v>65</v>
      </c>
      <c r="D85" s="47">
        <f>D80+D77+D72+D68+D64+D54+D47+D38+D28+D18+D12</f>
        <v>1251789024</v>
      </c>
      <c r="E85" s="47">
        <f>E80+E77+E72+E68+E64+E54+E47+E38+E28+E18+E12</f>
        <v>2078126774.8099999</v>
      </c>
    </row>
    <row r="86" spans="3:8" s="31" customFormat="1" ht="15.75" thickBot="1" x14ac:dyDescent="0.3">
      <c r="C86" s="32"/>
      <c r="D86" s="33"/>
      <c r="E86" s="33"/>
      <c r="F86" s="43"/>
      <c r="H86" s="43"/>
    </row>
    <row r="87" spans="3:8" ht="30" customHeight="1" thickBot="1" x14ac:dyDescent="0.3">
      <c r="C87" s="23" t="s">
        <v>95</v>
      </c>
      <c r="E87" s="13"/>
    </row>
    <row r="88" spans="3:8" ht="33.75" customHeight="1" thickBot="1" x14ac:dyDescent="0.3">
      <c r="C88" s="11" t="s">
        <v>96</v>
      </c>
      <c r="E88" s="22"/>
    </row>
    <row r="89" spans="3:8" ht="60.75" thickBot="1" x14ac:dyDescent="0.3">
      <c r="C89" s="12" t="s">
        <v>97</v>
      </c>
    </row>
    <row r="90" spans="3:8" x14ac:dyDescent="0.25">
      <c r="C90" s="48"/>
      <c r="D90" s="48"/>
      <c r="E90" s="48"/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T94"/>
  <sheetViews>
    <sheetView zoomScale="85" zoomScaleNormal="85" workbookViewId="0">
      <selection activeCell="C86" sqref="C86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5" width="13.42578125" hidden="1" customWidth="1"/>
    <col min="16" max="17" width="11.42578125" hidden="1" customWidth="1"/>
    <col min="18" max="18" width="17.85546875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2" t="s">
        <v>99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9" ht="21" customHeight="1" x14ac:dyDescent="0.25">
      <c r="C4" s="50" t="s">
        <v>98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3:19" ht="15.75" x14ac:dyDescent="0.25">
      <c r="C5" s="59" t="s">
        <v>102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 x14ac:dyDescent="0.25">
      <c r="C6" s="54" t="s">
        <v>92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3:19" ht="15.75" customHeight="1" x14ac:dyDescent="0.25">
      <c r="C7" s="55" t="s">
        <v>77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3:19" ht="25.5" customHeight="1" x14ac:dyDescent="0.25">
      <c r="C9" s="56" t="s">
        <v>66</v>
      </c>
      <c r="D9" s="66" t="s">
        <v>94</v>
      </c>
      <c r="E9" s="57" t="s">
        <v>93</v>
      </c>
      <c r="F9" s="63" t="s">
        <v>91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3:19" x14ac:dyDescent="0.25">
      <c r="C10" s="56"/>
      <c r="D10" s="67"/>
      <c r="E10" s="58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582683849.38999999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>
        <v>70747337.439999998</v>
      </c>
      <c r="M13" s="18"/>
      <c r="N13" s="18"/>
      <c r="O13" s="18"/>
      <c r="P13" s="18"/>
      <c r="Q13" s="18"/>
      <c r="R13" s="18">
        <f>SUM(F13:Q13)</f>
        <v>465386542.19999999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>
        <v>3647955.88</v>
      </c>
      <c r="M14" s="18"/>
      <c r="N14" s="18"/>
      <c r="O14" s="18"/>
      <c r="P14" s="18"/>
      <c r="Q14" s="18"/>
      <c r="R14" s="18">
        <f>SUM(F14:Q14)</f>
        <v>21991618.91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>
        <v>3076477.48</v>
      </c>
      <c r="M16" s="18"/>
      <c r="N16" s="18"/>
      <c r="O16" s="18"/>
      <c r="P16" s="18"/>
      <c r="Q16" s="18"/>
      <c r="R16" s="18">
        <f t="shared" si="1"/>
        <v>33415219.729999997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>
        <v>8957539.2699999996</v>
      </c>
      <c r="M17" s="18"/>
      <c r="N17" s="18"/>
      <c r="O17" s="18"/>
      <c r="P17" s="18"/>
      <c r="Q17" s="18"/>
      <c r="R17" s="18">
        <f t="shared" si="1"/>
        <v>61890468.549999997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54464766.830000013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220027216.58999997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>
        <v>1581651.4</v>
      </c>
      <c r="M19" s="18"/>
      <c r="N19" s="18"/>
      <c r="O19" s="18"/>
      <c r="P19" s="18"/>
      <c r="Q19" s="18"/>
      <c r="R19" s="18">
        <f t="shared" ref="R19:R27" si="3">SUM(F19:Q19)</f>
        <v>9358433.6500000004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>
        <v>2522831.15</v>
      </c>
      <c r="M20" s="18"/>
      <c r="N20" s="18"/>
      <c r="O20" s="18"/>
      <c r="P20" s="18"/>
      <c r="Q20" s="18"/>
      <c r="R20" s="18">
        <f t="shared" si="3"/>
        <v>16992085.280000001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>
        <v>8493250</v>
      </c>
      <c r="M21" s="18"/>
      <c r="N21" s="18"/>
      <c r="O21" s="18"/>
      <c r="P21" s="18"/>
      <c r="Q21" s="18"/>
      <c r="R21" s="18">
        <f t="shared" si="3"/>
        <v>46152230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>
        <v>33850646.880000003</v>
      </c>
      <c r="M22" s="18"/>
      <c r="N22" s="18"/>
      <c r="O22" s="18"/>
      <c r="P22" s="18"/>
      <c r="Q22" s="18"/>
      <c r="R22" s="18">
        <f t="shared" si="3"/>
        <v>117006057.69999999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>
        <v>692407.45</v>
      </c>
      <c r="M23" s="18"/>
      <c r="N23" s="18"/>
      <c r="O23" s="18"/>
      <c r="P23" s="18"/>
      <c r="Q23" s="18"/>
      <c r="R23" s="18">
        <f t="shared" si="3"/>
        <v>2909838.6399999997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>
        <v>2068862.64</v>
      </c>
      <c r="M24" s="18"/>
      <c r="N24" s="18"/>
      <c r="O24" s="18"/>
      <c r="P24" s="18"/>
      <c r="Q24" s="18"/>
      <c r="R24" s="18">
        <f t="shared" si="3"/>
        <v>12143408.890000001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>
        <v>996277.25</v>
      </c>
      <c r="M25" s="18"/>
      <c r="N25" s="18"/>
      <c r="O25" s="18"/>
      <c r="P25" s="18"/>
      <c r="Q25" s="18"/>
      <c r="R25" s="18">
        <f t="shared" si="3"/>
        <v>2504765.12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>
        <v>4258840.0599999996</v>
      </c>
      <c r="M26" s="18"/>
      <c r="N26" s="18"/>
      <c r="O26" s="18"/>
      <c r="P26" s="18"/>
      <c r="Q26" s="18"/>
      <c r="R26" s="18">
        <f t="shared" si="3"/>
        <v>12960397.309999999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1014087750.8099999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80239475.090000004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494513148.15999997</v>
      </c>
    </row>
    <row r="29" spans="3:20" x14ac:dyDescent="0.25">
      <c r="C29" s="4" t="s">
        <v>18</v>
      </c>
      <c r="D29" s="18">
        <v>200200000</v>
      </c>
      <c r="E29" s="18">
        <v>952537750.80999994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>
        <v>65460123.149999999</v>
      </c>
      <c r="M29" s="18"/>
      <c r="N29" s="18"/>
      <c r="O29" s="18"/>
      <c r="P29" s="18"/>
      <c r="Q29" s="18"/>
      <c r="R29" s="18">
        <f t="shared" ref="R29:R37" si="5">SUM(F29:Q29)</f>
        <v>437202120.45999998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>
        <v>1149255.2</v>
      </c>
      <c r="L30" s="20">
        <v>3064703.87</v>
      </c>
      <c r="M30" s="18"/>
      <c r="N30" s="18"/>
      <c r="O30" s="18"/>
      <c r="P30" s="18"/>
      <c r="Q30" s="18"/>
      <c r="R30" s="18">
        <f t="shared" si="5"/>
        <v>4221570.07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>
        <v>16150</v>
      </c>
      <c r="M31" s="18"/>
      <c r="N31" s="18"/>
      <c r="O31" s="18"/>
      <c r="P31" s="18"/>
      <c r="Q31" s="18"/>
      <c r="R31" s="18">
        <f t="shared" si="5"/>
        <v>1884815.8599999999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>
        <v>6032230.9699999997</v>
      </c>
      <c r="M33" s="18"/>
      <c r="N33" s="18"/>
      <c r="O33" s="18"/>
      <c r="P33" s="18"/>
      <c r="Q33" s="18"/>
      <c r="R33" s="18">
        <f t="shared" si="5"/>
        <v>28381146.950000003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>
        <v>2265148.59</v>
      </c>
      <c r="M35" s="18"/>
      <c r="N35" s="18"/>
      <c r="O35" s="18"/>
      <c r="P35" s="18"/>
      <c r="Q35" s="18"/>
      <c r="R35" s="18">
        <f t="shared" si="5"/>
        <v>13851198.690000001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>
        <v>3401118.51</v>
      </c>
      <c r="M37" s="18"/>
      <c r="N37" s="18"/>
      <c r="O37" s="18"/>
      <c r="P37" s="18"/>
      <c r="Q37" s="18"/>
      <c r="R37" s="18">
        <f t="shared" si="5"/>
        <v>8972296.129999999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1931907.1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10981792.59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>
        <v>1779560.5</v>
      </c>
      <c r="M55" s="18"/>
      <c r="N55" s="18"/>
      <c r="O55" s="18"/>
      <c r="P55" s="18"/>
      <c r="Q55" s="18"/>
      <c r="R55" s="18">
        <f t="shared" ref="R55:R63" si="11">SUM(F55:Q55)</f>
        <v>8295198.2999999998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>
        <v>152346.6</v>
      </c>
      <c r="M59" s="18"/>
      <c r="N59" s="18"/>
      <c r="O59" s="18"/>
      <c r="P59" s="18"/>
      <c r="Q59" s="18"/>
      <c r="R59" s="18">
        <f t="shared" si="11"/>
        <v>2686594.29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699169.74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3137005.76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5">
        <v>428404.56</v>
      </c>
      <c r="I73" s="20">
        <v>629698.81999999995</v>
      </c>
      <c r="J73" s="20">
        <v>675015.37</v>
      </c>
      <c r="K73" s="20">
        <v>316746.13</v>
      </c>
      <c r="L73" s="20">
        <v>699169.74</v>
      </c>
      <c r="M73" s="18"/>
      <c r="N73" s="18"/>
      <c r="O73" s="18"/>
      <c r="P73" s="18"/>
      <c r="Q73" s="18"/>
      <c r="R73" s="18">
        <f>SUM(F73:Q73)</f>
        <v>3137005.76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12200000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163946448.11000001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>
        <v>12200000</v>
      </c>
      <c r="M81" s="18"/>
      <c r="N81" s="18"/>
      <c r="O81" s="18"/>
      <c r="P81" s="18"/>
      <c r="Q81" s="18"/>
      <c r="R81" s="18">
        <f>SUM(F81:Q81)</f>
        <v>163946448.11000001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2078126774.8099999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377713620.75999999</v>
      </c>
      <c r="J85" s="25">
        <f t="shared" si="23"/>
        <v>233373708.74999997</v>
      </c>
      <c r="K85" s="25">
        <f t="shared" si="23"/>
        <v>208429275.13999999</v>
      </c>
      <c r="L85" s="25">
        <f t="shared" si="23"/>
        <v>235964628.83000001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1478322780.0799999</v>
      </c>
    </row>
    <row r="86" spans="3:18" x14ac:dyDescent="0.25">
      <c r="C86" s="49" t="s">
        <v>103</v>
      </c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1"/>
      <c r="E88" s="61"/>
      <c r="F88" s="15"/>
      <c r="G88" s="15"/>
      <c r="H88" s="61" t="s">
        <v>101</v>
      </c>
      <c r="I88" s="61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4"/>
      <c r="D92" s="68"/>
      <c r="E92" s="68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 x14ac:dyDescent="0.25">
      <c r="C93" s="35"/>
      <c r="D93" s="69"/>
      <c r="E93" s="69"/>
      <c r="F93" s="69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3:18" x14ac:dyDescent="0.25">
      <c r="K94" s="62"/>
      <c r="L94" s="62"/>
      <c r="M94" s="62"/>
      <c r="N94" s="62"/>
      <c r="O94" s="62"/>
      <c r="P94" s="62"/>
      <c r="Q94" s="62"/>
      <c r="R94" s="62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94"/>
  <sheetViews>
    <sheetView tabSelected="1" topLeftCell="A58" zoomScale="70" zoomScaleNormal="70" workbookViewId="0">
      <selection activeCell="C88" sqref="C88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2" t="s">
        <v>99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 x14ac:dyDescent="0.25">
      <c r="C4" s="50" t="s">
        <v>98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 x14ac:dyDescent="0.25">
      <c r="C5" s="59" t="s">
        <v>102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54" t="s">
        <v>92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 x14ac:dyDescent="0.25">
      <c r="C7" s="55" t="s">
        <v>77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0</v>
      </c>
      <c r="L11" s="17">
        <f t="shared" si="4"/>
        <v>0</v>
      </c>
      <c r="M11" s="17">
        <f t="shared" ref="M11" si="5">SUM(M12:M16)</f>
        <v>0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582683849.38999999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>
        <v>70747337.439999998</v>
      </c>
      <c r="K12" s="18"/>
      <c r="L12" s="18"/>
      <c r="M12" s="18"/>
      <c r="N12" s="18"/>
      <c r="O12" s="18"/>
      <c r="P12" s="18">
        <f>SUM(D12:O12)</f>
        <v>465386542.19999999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>
        <v>3647955.88</v>
      </c>
      <c r="K13" s="18"/>
      <c r="L13" s="18"/>
      <c r="M13" s="18"/>
      <c r="N13" s="18"/>
      <c r="O13" s="18"/>
      <c r="P13" s="18">
        <f>SUM(D13:O13)</f>
        <v>21991618.91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7">SUM(D14:O14)</f>
        <v>0</v>
      </c>
      <c r="Q14" s="44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>
        <v>3076477.48</v>
      </c>
      <c r="K15" s="18"/>
      <c r="L15" s="18"/>
      <c r="M15" s="18"/>
      <c r="N15" s="18"/>
      <c r="O15" s="18"/>
      <c r="P15" s="18">
        <f t="shared" si="7"/>
        <v>33415219.729999997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>
        <v>8957539.2699999996</v>
      </c>
      <c r="K16" s="18"/>
      <c r="L16" s="18"/>
      <c r="M16" s="18"/>
      <c r="N16" s="18"/>
      <c r="O16" s="18"/>
      <c r="P16" s="18">
        <f t="shared" si="7"/>
        <v>61890468.549999997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0</v>
      </c>
      <c r="L17" s="17">
        <f t="shared" si="12"/>
        <v>0</v>
      </c>
      <c r="M17" s="17">
        <f t="shared" ref="M17" si="13">SUM(M18:M26)</f>
        <v>0</v>
      </c>
      <c r="N17" s="17">
        <f t="shared" ref="N17:O17" si="14">SUM(N18:N26)</f>
        <v>0</v>
      </c>
      <c r="O17" s="17">
        <f t="shared" si="14"/>
        <v>0</v>
      </c>
      <c r="P17" s="17">
        <f>SUM(P18:P26)</f>
        <v>220027216.58999997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>
        <v>1581651.4</v>
      </c>
      <c r="K18" s="18"/>
      <c r="L18" s="18"/>
      <c r="M18" s="18"/>
      <c r="N18" s="18"/>
      <c r="O18" s="18"/>
      <c r="P18" s="18">
        <f t="shared" ref="P18:P26" si="15">SUM(D18:O18)</f>
        <v>9358433.6500000004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>
        <v>2522831.15</v>
      </c>
      <c r="K19" s="18"/>
      <c r="L19" s="18"/>
      <c r="M19" s="18"/>
      <c r="N19" s="18"/>
      <c r="O19" s="18"/>
      <c r="P19" s="18">
        <f t="shared" si="15"/>
        <v>16992085.280000001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>
        <v>8493250</v>
      </c>
      <c r="K20" s="18"/>
      <c r="L20" s="18"/>
      <c r="M20" s="18"/>
      <c r="N20" s="18"/>
      <c r="O20" s="18"/>
      <c r="P20" s="18">
        <f t="shared" si="15"/>
        <v>46152230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>
        <v>33850646.880000003</v>
      </c>
      <c r="K21" s="18"/>
      <c r="L21" s="18"/>
      <c r="M21" s="18"/>
      <c r="N21" s="18"/>
      <c r="O21" s="18"/>
      <c r="P21" s="18">
        <f t="shared" si="15"/>
        <v>117006057.69999999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>
        <v>692407.45</v>
      </c>
      <c r="K22" s="18"/>
      <c r="L22" s="18"/>
      <c r="M22" s="18"/>
      <c r="N22" s="18"/>
      <c r="O22" s="18"/>
      <c r="P22" s="18">
        <f t="shared" si="15"/>
        <v>2909838.6399999997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>
        <v>2068862.64</v>
      </c>
      <c r="K23" s="18"/>
      <c r="L23" s="18"/>
      <c r="M23" s="18"/>
      <c r="N23" s="18"/>
      <c r="O23" s="18"/>
      <c r="P23" s="18">
        <f t="shared" si="15"/>
        <v>12143408.890000001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>
        <v>996277.25</v>
      </c>
      <c r="K24" s="18"/>
      <c r="L24" s="18"/>
      <c r="M24" s="18"/>
      <c r="N24" s="18"/>
      <c r="O24" s="18"/>
      <c r="P24" s="18">
        <f t="shared" si="15"/>
        <v>2504765.12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>
        <v>4258840.0599999996</v>
      </c>
      <c r="K25" s="18"/>
      <c r="L25" s="18"/>
      <c r="M25" s="18"/>
      <c r="N25" s="18"/>
      <c r="O25" s="18"/>
      <c r="P25" s="18">
        <f t="shared" si="15"/>
        <v>12960397.309999999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5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0</v>
      </c>
      <c r="L27" s="17">
        <f t="shared" si="21"/>
        <v>0</v>
      </c>
      <c r="M27" s="17">
        <f t="shared" ref="M27" si="22">SUM(M28:M36)</f>
        <v>0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494513148.15999997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>
        <v>65460123.149999999</v>
      </c>
      <c r="K28" s="18"/>
      <c r="L28" s="18"/>
      <c r="M28" s="18"/>
      <c r="N28" s="18"/>
      <c r="O28" s="18"/>
      <c r="P28" s="18">
        <f t="shared" ref="P28:P36" si="24">SUM(D28:O28)</f>
        <v>437202120.45999998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>
        <v>3064703.87</v>
      </c>
      <c r="K29" s="18"/>
      <c r="L29" s="18"/>
      <c r="M29" s="18"/>
      <c r="N29" s="18"/>
      <c r="O29" s="18"/>
      <c r="P29" s="18">
        <f t="shared" si="24"/>
        <v>4221570.07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>
        <v>16150</v>
      </c>
      <c r="K30" s="18"/>
      <c r="L30" s="18"/>
      <c r="M30" s="18"/>
      <c r="N30" s="18"/>
      <c r="O30" s="18"/>
      <c r="P30" s="18">
        <f t="shared" si="24"/>
        <v>1884815.8599999999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4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>
        <v>6032230.9699999997</v>
      </c>
      <c r="K32" s="18"/>
      <c r="L32" s="18"/>
      <c r="M32" s="18"/>
      <c r="N32" s="18"/>
      <c r="O32" s="18"/>
      <c r="P32" s="18">
        <f t="shared" si="24"/>
        <v>28381146.950000003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4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>
        <v>2265148.59</v>
      </c>
      <c r="K34" s="18"/>
      <c r="L34" s="18"/>
      <c r="M34" s="18"/>
      <c r="N34" s="18"/>
      <c r="O34" s="18"/>
      <c r="P34" s="18">
        <f t="shared" si="24"/>
        <v>13851198.690000001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4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>
        <v>3401118.51</v>
      </c>
      <c r="K36" s="18"/>
      <c r="L36" s="18"/>
      <c r="M36" s="18"/>
      <c r="N36" s="18"/>
      <c r="O36" s="18"/>
      <c r="P36" s="18">
        <f t="shared" si="24"/>
        <v>8972296.129999999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0</v>
      </c>
      <c r="L37" s="17">
        <f t="shared" ref="L37" si="30">SUM(L38:L45)</f>
        <v>0</v>
      </c>
      <c r="M37" s="17">
        <f t="shared" ref="M37" si="31">SUM(M38:M45)</f>
        <v>0</v>
      </c>
      <c r="N37" s="17">
        <f t="shared" ref="N37:O37" si="32">SUM(N38:N45)</f>
        <v>0</v>
      </c>
      <c r="O37" s="17">
        <f t="shared" si="32"/>
        <v>0</v>
      </c>
      <c r="P37" s="17">
        <f t="shared" ref="P37" si="33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4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4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4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4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4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4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4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4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4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4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4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4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4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4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5">SUM(E54:E62)</f>
        <v>1907421.67</v>
      </c>
      <c r="F53" s="17">
        <f t="shared" ref="F53" si="36">SUM(F54:F62)</f>
        <v>1996318.6099999999</v>
      </c>
      <c r="G53" s="17">
        <f t="shared" ref="G53:I53" si="37">SUM(G54:G62)</f>
        <v>1085174</v>
      </c>
      <c r="H53" s="17">
        <f t="shared" si="37"/>
        <v>0</v>
      </c>
      <c r="I53" s="17">
        <f t="shared" si="37"/>
        <v>4060971.21</v>
      </c>
      <c r="J53" s="17">
        <f t="shared" ref="J53" si="38">SUM(J54:J62)</f>
        <v>1931907.1</v>
      </c>
      <c r="K53" s="17">
        <f t="shared" ref="K53" si="39">SUM(K54:K62)</f>
        <v>0</v>
      </c>
      <c r="L53" s="17">
        <f t="shared" ref="L53" si="40">SUM(L54:L62)</f>
        <v>0</v>
      </c>
      <c r="M53" s="17">
        <f t="shared" ref="M53" si="41">SUM(M54:M62)</f>
        <v>0</v>
      </c>
      <c r="N53" s="17">
        <f t="shared" ref="N53:O53" si="42">SUM(N54:N62)</f>
        <v>0</v>
      </c>
      <c r="O53" s="17">
        <f t="shared" si="42"/>
        <v>0</v>
      </c>
      <c r="P53" s="17">
        <f t="shared" ref="P53" si="43">SUM(P54:P62)</f>
        <v>10981792.59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>
        <v>1779560.5</v>
      </c>
      <c r="K54" s="18"/>
      <c r="L54" s="18"/>
      <c r="M54" s="18"/>
      <c r="N54" s="18"/>
      <c r="O54" s="18"/>
      <c r="P54" s="18">
        <f t="shared" ref="P54:P62" si="44">SUM(D54:O54)</f>
        <v>8295198.2999999998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44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44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44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>
        <v>152346.6</v>
      </c>
      <c r="K58" s="18"/>
      <c r="L58" s="18"/>
      <c r="M58" s="18"/>
      <c r="N58" s="18"/>
      <c r="O58" s="18"/>
      <c r="P58" s="18">
        <f t="shared" si="44"/>
        <v>2686594.29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44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44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44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44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5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5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5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5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5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5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6">SUM(E72:E74)</f>
        <v>337844.61</v>
      </c>
      <c r="F71" s="17">
        <f t="shared" ref="F71" si="47">SUM(F72:F74)</f>
        <v>428404.56</v>
      </c>
      <c r="G71" s="17">
        <f t="shared" ref="G71:I71" si="48">SUM(G72:G74)</f>
        <v>629698.81999999995</v>
      </c>
      <c r="H71" s="17">
        <f t="shared" si="48"/>
        <v>675015.37</v>
      </c>
      <c r="I71" s="17">
        <f t="shared" si="48"/>
        <v>316746.13</v>
      </c>
      <c r="J71" s="17">
        <f t="shared" ref="J71" si="49">SUM(J72:J74)</f>
        <v>699169.74</v>
      </c>
      <c r="K71" s="17">
        <f t="shared" ref="K71" si="50">SUM(K72:K74)</f>
        <v>0</v>
      </c>
      <c r="L71" s="17">
        <f t="shared" ref="L71" si="51">SUM(L72:L74)</f>
        <v>0</v>
      </c>
      <c r="M71" s="17">
        <f t="shared" ref="M71" si="52">SUM(M72:M74)</f>
        <v>0</v>
      </c>
      <c r="N71" s="17">
        <f t="shared" ref="N71:O71" si="53">SUM(N72:N74)</f>
        <v>0</v>
      </c>
      <c r="O71" s="17">
        <f t="shared" si="53"/>
        <v>0</v>
      </c>
      <c r="P71" s="17">
        <f t="shared" ref="P71" si="54">SUM(P72:P74)</f>
        <v>3137005.76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5">
        <v>428404.56</v>
      </c>
      <c r="G72" s="20">
        <v>629698.81999999995</v>
      </c>
      <c r="H72" s="20">
        <v>675015.37</v>
      </c>
      <c r="I72" s="20">
        <v>316746.13</v>
      </c>
      <c r="J72" s="20">
        <v>699169.74</v>
      </c>
      <c r="K72" s="18"/>
      <c r="L72" s="18"/>
      <c r="M72" s="18"/>
      <c r="N72" s="18"/>
      <c r="O72" s="18"/>
      <c r="P72" s="18">
        <f>SUM(D72:O72)</f>
        <v>3137005.76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5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5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56">SUM(E77:E78)</f>
        <v>39280653.330000013</v>
      </c>
      <c r="F76" s="17">
        <f t="shared" ref="F76" si="57">SUM(F77:F78)</f>
        <v>69628147.889999986</v>
      </c>
      <c r="G76" s="17">
        <f t="shared" ref="G76:I76" si="58">SUM(G77:G78)</f>
        <v>71154795.140000001</v>
      </c>
      <c r="H76" s="17">
        <f t="shared" si="58"/>
        <v>23986209.729999989</v>
      </c>
      <c r="I76" s="17">
        <f t="shared" si="58"/>
        <v>0</v>
      </c>
      <c r="J76" s="17">
        <f t="shared" ref="J76" si="59">SUM(J77:J78)</f>
        <v>0</v>
      </c>
      <c r="K76" s="17">
        <f t="shared" ref="K76" si="60">SUM(K77:K78)</f>
        <v>0</v>
      </c>
      <c r="L76" s="17">
        <f t="shared" ref="L76" si="61">SUM(L77:L78)</f>
        <v>0</v>
      </c>
      <c r="M76" s="17">
        <f t="shared" ref="M76" si="62">SUM(M77:M78)</f>
        <v>0</v>
      </c>
      <c r="N76" s="17">
        <f t="shared" ref="N76:O76" si="63">SUM(N77:N78)</f>
        <v>0</v>
      </c>
      <c r="O76" s="17">
        <f t="shared" si="63"/>
        <v>0</v>
      </c>
      <c r="P76" s="17">
        <f t="shared" ref="P76" si="64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65">SUM(E80:E81)</f>
        <v>13656839.189999999</v>
      </c>
      <c r="F79" s="17">
        <f t="shared" ref="F79" si="66">SUM(F80:F81)</f>
        <v>39348758.770000003</v>
      </c>
      <c r="G79" s="17">
        <f t="shared" ref="G79:I79" si="67">SUM(G80:G81)</f>
        <v>41058775.380000003</v>
      </c>
      <c r="H79" s="17">
        <f t="shared" si="67"/>
        <v>31846370.41</v>
      </c>
      <c r="I79" s="17">
        <f t="shared" si="67"/>
        <v>15966957.119999999</v>
      </c>
      <c r="J79" s="17">
        <f t="shared" ref="J79" si="68">SUM(J80:J81)</f>
        <v>12200000</v>
      </c>
      <c r="K79" s="17">
        <f t="shared" ref="K79" si="69">SUM(K80:K81)</f>
        <v>0</v>
      </c>
      <c r="L79" s="17">
        <f t="shared" ref="L79" si="70">SUM(L80:L81)</f>
        <v>0</v>
      </c>
      <c r="M79" s="17">
        <f t="shared" ref="M79" si="71">SUM(M80:M81)</f>
        <v>0</v>
      </c>
      <c r="N79" s="17">
        <f t="shared" ref="N79:O79" si="72">SUM(N80:N81)</f>
        <v>0</v>
      </c>
      <c r="O79" s="17">
        <f t="shared" si="72"/>
        <v>0</v>
      </c>
      <c r="P79" s="17">
        <f t="shared" ref="P79" si="73">SUM(P80:P81)</f>
        <v>163946448.11000001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>
        <v>12200000</v>
      </c>
      <c r="K80" s="18"/>
      <c r="L80" s="18"/>
      <c r="M80" s="18"/>
      <c r="N80" s="18"/>
      <c r="O80" s="18"/>
      <c r="P80" s="18">
        <f>SUM(D80:O80)</f>
        <v>163946448.11000001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74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74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74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75">E79+E76+E71+E67+E63+E53+E46+E37+E27+E17+E11</f>
        <v>180976630.56</v>
      </c>
      <c r="F84" s="25">
        <f t="shared" si="75"/>
        <v>347046704.75999999</v>
      </c>
      <c r="G84" s="25">
        <f t="shared" si="75"/>
        <v>377713620.75999999</v>
      </c>
      <c r="H84" s="25">
        <f t="shared" si="75"/>
        <v>233373708.74999997</v>
      </c>
      <c r="I84" s="25">
        <f t="shared" si="75"/>
        <v>208429275.13999999</v>
      </c>
      <c r="J84" s="25">
        <f t="shared" si="75"/>
        <v>235964628.83000001</v>
      </c>
      <c r="K84" s="25">
        <f t="shared" si="75"/>
        <v>0</v>
      </c>
      <c r="L84" s="25">
        <f t="shared" si="75"/>
        <v>0</v>
      </c>
      <c r="M84" s="25">
        <f t="shared" si="75"/>
        <v>0</v>
      </c>
      <c r="N84" s="25">
        <f t="shared" si="75"/>
        <v>0</v>
      </c>
      <c r="O84" s="25">
        <f t="shared" si="75"/>
        <v>0</v>
      </c>
      <c r="P84" s="25">
        <f t="shared" si="75"/>
        <v>1478322780.0799999</v>
      </c>
    </row>
    <row r="85" spans="3:16" x14ac:dyDescent="0.25">
      <c r="C85" s="49" t="s">
        <v>104</v>
      </c>
      <c r="F85" s="13"/>
      <c r="K85" s="13"/>
    </row>
    <row r="86" spans="3:16" x14ac:dyDescent="0.25">
      <c r="C86" s="49"/>
      <c r="F86" s="13"/>
      <c r="K86" s="13"/>
    </row>
    <row r="87" spans="3:16" ht="18.75" x14ac:dyDescent="0.25">
      <c r="C87" s="19" t="s">
        <v>100</v>
      </c>
      <c r="D87" s="15"/>
      <c r="F87" s="22"/>
      <c r="G87" s="15" t="s">
        <v>101</v>
      </c>
      <c r="H87" s="15"/>
      <c r="I87" s="15"/>
      <c r="J87" s="15"/>
      <c r="K87" s="15"/>
      <c r="L87" s="15"/>
      <c r="M87" s="15"/>
      <c r="N87" s="15"/>
      <c r="O87" s="15"/>
    </row>
    <row r="88" spans="3:16" ht="18.75" x14ac:dyDescent="0.25">
      <c r="C88" s="19"/>
      <c r="H88" s="15"/>
      <c r="I88" s="15"/>
      <c r="J88" s="15"/>
      <c r="K88" s="15"/>
      <c r="L88" s="15"/>
      <c r="M88" s="15"/>
      <c r="N88" s="15"/>
      <c r="O88" s="15"/>
    </row>
    <row r="92" spans="3:16" x14ac:dyDescent="0.25">
      <c r="C92" s="34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C93" s="35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3:16" x14ac:dyDescent="0.25">
      <c r="H94" s="62"/>
      <c r="I94" s="62"/>
      <c r="J94" s="62"/>
      <c r="K94" s="62"/>
      <c r="L94" s="62"/>
      <c r="M94" s="62"/>
      <c r="N94" s="62"/>
      <c r="O94" s="62"/>
      <c r="P94" s="62"/>
    </row>
  </sheetData>
  <mergeCells count="8">
    <mergeCell ref="H94:P94"/>
    <mergeCell ref="D92:P92"/>
    <mergeCell ref="D93:P93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2022-08-11T19:37:04Z</cp:lastPrinted>
  <dcterms:created xsi:type="dcterms:W3CDTF">2021-07-29T18:58:50Z</dcterms:created>
  <dcterms:modified xsi:type="dcterms:W3CDTF">2022-08-12T19:50:35Z</dcterms:modified>
</cp:coreProperties>
</file>