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2\"/>
    </mc:Choice>
  </mc:AlternateContent>
  <xr:revisionPtr revIDLastSave="0" documentId="13_ncr:1_{8536CE6B-1DC5-4B7E-85ED-B6C88A3DF6C2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Aprobado'!$C$1:$E$99</definedName>
    <definedName name="_xlnm.Print_Area" localSheetId="1">'P2 Presupuesto Aprobado-Ejec '!$C$1:$R$96</definedName>
    <definedName name="_xlnm.Print_Area" localSheetId="2">'P3 Ejecucion '!$C$1:$P$94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9" i="3" l="1"/>
  <c r="F76" i="3"/>
  <c r="F71" i="3"/>
  <c r="F53" i="3"/>
  <c r="F37" i="3"/>
  <c r="F27" i="3"/>
  <c r="F17" i="3"/>
  <c r="F11" i="3"/>
  <c r="E80" i="2" l="1"/>
  <c r="E72" i="2"/>
  <c r="E64" i="2"/>
  <c r="E54" i="2"/>
  <c r="E38" i="2"/>
  <c r="E28" i="2"/>
  <c r="E18" i="2"/>
  <c r="E12" i="2"/>
  <c r="E80" i="1" l="1"/>
  <c r="E72" i="1"/>
  <c r="E64" i="1"/>
  <c r="E54" i="1"/>
  <c r="E38" i="1"/>
  <c r="E28" i="1"/>
  <c r="E18" i="1"/>
  <c r="E12" i="1"/>
  <c r="H80" i="2" l="1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3" i="2"/>
  <c r="R62" i="2"/>
  <c r="R61" i="2"/>
  <c r="R60" i="2"/>
  <c r="R59" i="2"/>
  <c r="R58" i="2"/>
  <c r="R57" i="2"/>
  <c r="R56" i="2"/>
  <c r="R55" i="2"/>
  <c r="R54" i="2"/>
  <c r="R39" i="2"/>
  <c r="R38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P80" i="3"/>
  <c r="P76" i="3"/>
  <c r="P74" i="3"/>
  <c r="P73" i="3"/>
  <c r="P72" i="3"/>
  <c r="P67" i="3"/>
  <c r="P66" i="3"/>
  <c r="P65" i="3"/>
  <c r="P64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72" i="2" l="1"/>
  <c r="R28" i="2"/>
  <c r="R18" i="2"/>
  <c r="R12" i="2"/>
  <c r="P27" i="3"/>
  <c r="P53" i="3"/>
  <c r="P37" i="3"/>
  <c r="P79" i="3"/>
  <c r="P17" i="3"/>
  <c r="P11" i="3"/>
  <c r="P71" i="3"/>
  <c r="R85" i="2" l="1"/>
  <c r="P84" i="3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M85" i="2" l="1"/>
  <c r="K84" i="3"/>
  <c r="E85" i="2" l="1"/>
  <c r="E85" i="1" l="1"/>
  <c r="J28" i="2"/>
  <c r="O79" i="3"/>
  <c r="N79" i="3"/>
  <c r="J79" i="3"/>
  <c r="I79" i="3"/>
  <c r="H79" i="3"/>
  <c r="G79" i="3"/>
  <c r="O76" i="3"/>
  <c r="N76" i="3"/>
  <c r="J76" i="3"/>
  <c r="I76" i="3"/>
  <c r="H76" i="3"/>
  <c r="G76" i="3"/>
  <c r="O71" i="3"/>
  <c r="N71" i="3"/>
  <c r="J71" i="3"/>
  <c r="I71" i="3"/>
  <c r="H71" i="3"/>
  <c r="G71" i="3"/>
  <c r="O53" i="3"/>
  <c r="N53" i="3"/>
  <c r="J53" i="3"/>
  <c r="I53" i="3"/>
  <c r="H53" i="3"/>
  <c r="G53" i="3"/>
  <c r="O37" i="3"/>
  <c r="N37" i="3"/>
  <c r="J37" i="3"/>
  <c r="I37" i="3"/>
  <c r="H37" i="3"/>
  <c r="G37" i="3"/>
  <c r="O27" i="3"/>
  <c r="N27" i="3"/>
  <c r="J27" i="3"/>
  <c r="I27" i="3"/>
  <c r="H27" i="3"/>
  <c r="G27" i="3"/>
  <c r="O17" i="3"/>
  <c r="N17" i="3"/>
  <c r="J17" i="3"/>
  <c r="I17" i="3"/>
  <c r="H17" i="3"/>
  <c r="G17" i="3"/>
  <c r="O11" i="3"/>
  <c r="N11" i="3"/>
  <c r="J11" i="3"/>
  <c r="I11" i="3"/>
  <c r="H11" i="3"/>
  <c r="G11" i="3"/>
  <c r="G84" i="3" l="1"/>
  <c r="F84" i="3"/>
  <c r="J84" i="3"/>
  <c r="E84" i="3"/>
  <c r="I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N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H85" i="2" l="1"/>
  <c r="P85" i="2"/>
  <c r="I85" i="2"/>
  <c r="Q85" i="2"/>
  <c r="G85" i="2"/>
  <c r="K85" i="2"/>
  <c r="O85" i="2"/>
  <c r="L85" i="2"/>
  <c r="F85" i="2"/>
  <c r="J85" i="2"/>
  <c r="N12" i="2"/>
  <c r="N85" i="2" s="1"/>
</calcChain>
</file>

<file path=xl/sharedStrings.xml><?xml version="1.0" encoding="utf-8"?>
<sst xmlns="http://schemas.openxmlformats.org/spreadsheetml/2006/main" count="281" uniqueCount="103">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</sst>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* #,##0.00_-;\-* #,##0.00_-;_-* &quot;-&quot;??_-;_-@_-"/>
    <numFmt numFmtId="167" formatCode="_(* #,##0.0_);_(* \(#,##0.0\);_(* &quot;-&quot;??_);_(@_)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6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5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8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5" fontId="0" fillId="0" borderId="10" xfId="0" applyNumberFormat="1" applyBorder="1"/>
    <xf numFmtId="168" fontId="0" fillId="0" borderId="0" xfId="1" applyNumberFormat="1" applyFont="1" applyFill="1"/>
    <xf numFmtId="0" fontId="13" fillId="0" borderId="0" xfId="2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2" fillId="3" borderId="3" xfId="1" applyNumberFormat="1" applyFont="1" applyFill="1" applyBorder="1" applyAlignment="1">
      <alignment horizontal="center" vertical="center" wrapText="1"/>
    </xf>
    <xf numFmtId="168" fontId="2" fillId="3" borderId="4" xfId="1" applyNumberFormat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5</xdr:col>
      <xdr:colOff>797717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41842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4</xdr:col>
      <xdr:colOff>1178706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20300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1142983</xdr:colOff>
      <xdr:row>93</xdr:row>
      <xdr:rowOff>0</xdr:rowOff>
    </xdr:from>
    <xdr:to>
      <xdr:col>17</xdr:col>
      <xdr:colOff>1142983</xdr:colOff>
      <xdr:row>93</xdr:row>
      <xdr:rowOff>9812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084577" y="18192750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1183822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1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92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92</xdr:row>
      <xdr:rowOff>0</xdr:rowOff>
    </xdr:from>
    <xdr:to>
      <xdr:col>2</xdr:col>
      <xdr:colOff>2133600</xdr:colOff>
      <xdr:row>92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353784</xdr:colOff>
      <xdr:row>92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123463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3</xdr:col>
      <xdr:colOff>312962</xdr:colOff>
      <xdr:row>92</xdr:row>
      <xdr:rowOff>2</xdr:rowOff>
    </xdr:from>
    <xdr:to>
      <xdr:col>15</xdr:col>
      <xdr:colOff>1365815</xdr:colOff>
      <xdr:row>92</xdr:row>
      <xdr:rowOff>9814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8082641" y="18043073"/>
          <a:ext cx="2345531" cy="98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9"/>
  <sheetViews>
    <sheetView showGridLines="0" topLeftCell="B1" zoomScale="85" zoomScaleNormal="85" workbookViewId="0">
      <selection activeCell="G82" sqref="G82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5.140625" style="13" bestFit="1" customWidth="1"/>
    <col min="7" max="7" width="16.7109375" bestFit="1" customWidth="1"/>
    <col min="8" max="8" width="14.140625" style="13" bestFit="1" customWidth="1"/>
  </cols>
  <sheetData>
    <row r="3" spans="2:12" ht="28.5" customHeight="1" x14ac:dyDescent="0.25">
      <c r="C3" s="51" t="s">
        <v>99</v>
      </c>
      <c r="D3" s="52"/>
      <c r="E3" s="52"/>
      <c r="F3" s="41"/>
      <c r="G3" s="5"/>
      <c r="H3" s="41"/>
      <c r="I3" s="5"/>
      <c r="J3" s="5"/>
      <c r="K3" s="5"/>
      <c r="L3" s="5"/>
    </row>
    <row r="4" spans="2:12" ht="21" customHeight="1" x14ac:dyDescent="0.25">
      <c r="C4" s="49" t="s">
        <v>98</v>
      </c>
      <c r="D4" s="50"/>
      <c r="E4" s="50"/>
      <c r="F4" s="42"/>
      <c r="G4" s="6"/>
      <c r="H4" s="42"/>
      <c r="I4" s="6"/>
      <c r="J4" s="6"/>
      <c r="K4" s="6"/>
      <c r="L4" s="6"/>
    </row>
    <row r="5" spans="2:12" ht="15.75" x14ac:dyDescent="0.25">
      <c r="C5" s="58" t="s">
        <v>102</v>
      </c>
      <c r="D5" s="59"/>
      <c r="E5" s="59"/>
      <c r="F5" s="43"/>
      <c r="G5" s="7"/>
      <c r="H5" s="43"/>
      <c r="I5" s="7"/>
      <c r="J5" s="7"/>
      <c r="K5" s="7"/>
      <c r="L5" s="7"/>
    </row>
    <row r="6" spans="2:12" ht="15.75" customHeight="1" x14ac:dyDescent="0.25">
      <c r="C6" s="53" t="s">
        <v>76</v>
      </c>
      <c r="D6" s="54"/>
      <c r="E6" s="54"/>
      <c r="F6" s="44"/>
      <c r="G6" s="8"/>
      <c r="H6" s="44"/>
      <c r="I6" s="8"/>
      <c r="J6" s="8"/>
      <c r="K6" s="8"/>
      <c r="L6" s="8"/>
    </row>
    <row r="7" spans="2:12" ht="15.75" customHeight="1" x14ac:dyDescent="0.25">
      <c r="B7" s="9"/>
      <c r="C7" s="53" t="s">
        <v>77</v>
      </c>
      <c r="D7" s="54"/>
      <c r="E7" s="54"/>
      <c r="F7" s="44"/>
      <c r="G7" s="8"/>
      <c r="H7" s="44"/>
      <c r="I7" s="8"/>
      <c r="J7" s="8"/>
      <c r="K7" s="8"/>
      <c r="L7" s="8"/>
    </row>
    <row r="9" spans="2:12" ht="15" customHeight="1" x14ac:dyDescent="0.25">
      <c r="C9" s="55" t="s">
        <v>66</v>
      </c>
      <c r="D9" s="56" t="s">
        <v>94</v>
      </c>
      <c r="E9" s="56" t="s">
        <v>93</v>
      </c>
    </row>
    <row r="10" spans="2:12" ht="23.25" customHeight="1" x14ac:dyDescent="0.25">
      <c r="C10" s="55"/>
      <c r="D10" s="57"/>
      <c r="E10" s="57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796389024</v>
      </c>
    </row>
    <row r="13" spans="2:12" x14ac:dyDescent="0.25">
      <c r="C13" s="4" t="s">
        <v>2</v>
      </c>
      <c r="D13" s="18">
        <v>652350000</v>
      </c>
      <c r="E13" s="18">
        <v>654350000</v>
      </c>
    </row>
    <row r="14" spans="2:12" x14ac:dyDescent="0.25">
      <c r="C14" s="4" t="s">
        <v>3</v>
      </c>
      <c r="D14" s="18">
        <v>48000000</v>
      </c>
      <c r="E14" s="18">
        <v>48000000</v>
      </c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18">
        <v>9000000</v>
      </c>
    </row>
    <row r="17" spans="3:7" x14ac:dyDescent="0.25">
      <c r="C17" s="4" t="s">
        <v>6</v>
      </c>
      <c r="D17" s="18">
        <v>85039024</v>
      </c>
      <c r="E17" s="18">
        <v>85039024</v>
      </c>
    </row>
    <row r="18" spans="3:7" x14ac:dyDescent="0.25">
      <c r="C18" s="3" t="s">
        <v>7</v>
      </c>
      <c r="D18" s="17">
        <f>SUM(D19:D27)</f>
        <v>119750000</v>
      </c>
      <c r="E18" s="17">
        <f>SUM(E19:E27)</f>
        <v>174250000</v>
      </c>
    </row>
    <row r="19" spans="3:7" x14ac:dyDescent="0.25">
      <c r="C19" s="4" t="s">
        <v>8</v>
      </c>
      <c r="D19" s="18">
        <v>12000000</v>
      </c>
      <c r="E19" s="18">
        <v>12000000</v>
      </c>
    </row>
    <row r="20" spans="3:7" x14ac:dyDescent="0.25">
      <c r="C20" s="4" t="s">
        <v>9</v>
      </c>
      <c r="D20" s="18">
        <v>9200000</v>
      </c>
      <c r="E20" s="18">
        <v>9200000</v>
      </c>
    </row>
    <row r="21" spans="3:7" x14ac:dyDescent="0.25">
      <c r="C21" s="4" t="s">
        <v>10</v>
      </c>
      <c r="D21" s="18">
        <v>20000000</v>
      </c>
      <c r="E21" s="18">
        <v>22000000</v>
      </c>
    </row>
    <row r="22" spans="3:7" x14ac:dyDescent="0.25">
      <c r="C22" s="4" t="s">
        <v>11</v>
      </c>
      <c r="D22" s="18">
        <v>52100000</v>
      </c>
      <c r="E22" s="18">
        <v>101600000</v>
      </c>
      <c r="G22" s="22"/>
    </row>
    <row r="23" spans="3:7" x14ac:dyDescent="0.25">
      <c r="C23" s="4" t="s">
        <v>12</v>
      </c>
      <c r="D23" s="18">
        <v>1700000</v>
      </c>
      <c r="E23" s="18">
        <v>2700000</v>
      </c>
    </row>
    <row r="24" spans="3:7" x14ac:dyDescent="0.25">
      <c r="C24" s="4" t="s">
        <v>13</v>
      </c>
      <c r="D24" s="18">
        <v>8000000</v>
      </c>
      <c r="E24" s="18">
        <v>9750000</v>
      </c>
    </row>
    <row r="25" spans="3:7" x14ac:dyDescent="0.25">
      <c r="C25" s="4" t="s">
        <v>14</v>
      </c>
      <c r="D25" s="18">
        <v>6800000</v>
      </c>
      <c r="E25" s="18">
        <v>6800000</v>
      </c>
    </row>
    <row r="26" spans="3:7" x14ac:dyDescent="0.25">
      <c r="C26" s="4" t="s">
        <v>15</v>
      </c>
      <c r="D26" s="18">
        <v>9950000</v>
      </c>
      <c r="E26" s="18">
        <v>10200000</v>
      </c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244250000</v>
      </c>
      <c r="E28" s="17">
        <f>SUM(E29:E37)</f>
        <v>498087750.81</v>
      </c>
    </row>
    <row r="29" spans="3:7" x14ac:dyDescent="0.25">
      <c r="C29" s="4" t="s">
        <v>18</v>
      </c>
      <c r="D29" s="18">
        <v>200200000</v>
      </c>
      <c r="E29" s="18">
        <v>436537750.81</v>
      </c>
      <c r="G29" s="22"/>
    </row>
    <row r="30" spans="3:7" x14ac:dyDescent="0.25">
      <c r="C30" s="4" t="s">
        <v>19</v>
      </c>
      <c r="D30" s="18">
        <v>2500000</v>
      </c>
      <c r="E30" s="18">
        <v>3000000</v>
      </c>
    </row>
    <row r="31" spans="3:7" x14ac:dyDescent="0.25">
      <c r="C31" s="4" t="s">
        <v>20</v>
      </c>
      <c r="D31" s="18">
        <v>1860189</v>
      </c>
      <c r="E31" s="18">
        <v>1860189</v>
      </c>
    </row>
    <row r="32" spans="3:7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18">
        <v>23200000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8989811</v>
      </c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31" t="s">
        <v>65</v>
      </c>
      <c r="D85" s="32">
        <f>D80+D77+D72+D68+D64+D54+D47+D38+D28+D18+D12</f>
        <v>1251789024</v>
      </c>
      <c r="E85" s="32">
        <f>E80+E77+E72+E68+E64+E54+E47+E38+E28+E18+E12</f>
        <v>1562126774.8099999</v>
      </c>
    </row>
    <row r="86" spans="3:8" s="33" customFormat="1" ht="15.75" thickBot="1" x14ac:dyDescent="0.3">
      <c r="C86" s="34"/>
      <c r="D86" s="35"/>
      <c r="E86" s="35"/>
      <c r="F86" s="45"/>
      <c r="H86" s="45"/>
    </row>
    <row r="87" spans="3:8" ht="26.25" customHeight="1" thickBot="1" x14ac:dyDescent="0.3">
      <c r="C87" s="23" t="s">
        <v>95</v>
      </c>
    </row>
    <row r="88" spans="3:8" ht="33.75" customHeight="1" thickBot="1" x14ac:dyDescent="0.3">
      <c r="C88" s="11" t="s">
        <v>96</v>
      </c>
    </row>
    <row r="89" spans="3:8" ht="60.75" thickBot="1" x14ac:dyDescent="0.3">
      <c r="C89" s="12" t="s">
        <v>97</v>
      </c>
    </row>
    <row r="91" spans="3:8" x14ac:dyDescent="0.25">
      <c r="C91" s="48"/>
      <c r="D91" s="48"/>
      <c r="E91" s="48"/>
    </row>
    <row r="92" spans="3:8" x14ac:dyDescent="0.25">
      <c r="C92" s="48"/>
      <c r="D92" s="48"/>
      <c r="E92" s="48"/>
    </row>
    <row r="93" spans="3:8" x14ac:dyDescent="0.25">
      <c r="C93" s="48"/>
      <c r="D93" s="48"/>
      <c r="E93" s="48"/>
    </row>
    <row r="94" spans="3:8" x14ac:dyDescent="0.25">
      <c r="C94" s="48"/>
      <c r="D94" s="48"/>
      <c r="E94" s="48"/>
    </row>
    <row r="95" spans="3:8" x14ac:dyDescent="0.25">
      <c r="C95" s="48"/>
      <c r="D95" s="48"/>
      <c r="E95" s="48"/>
    </row>
    <row r="96" spans="3:8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</sheetData>
  <mergeCells count="9">
    <mergeCell ref="C91:E99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T94"/>
  <sheetViews>
    <sheetView tabSelected="1" zoomScale="70" zoomScaleNormal="70" workbookViewId="0">
      <selection activeCell="T88" sqref="T88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8" width="17.140625" customWidth="1"/>
    <col min="9" max="12" width="17.140625" hidden="1" customWidth="1"/>
    <col min="13" max="15" width="13.42578125" hidden="1" customWidth="1"/>
    <col min="16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3:19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9" spans="3:19" ht="25.5" customHeight="1" x14ac:dyDescent="0.25">
      <c r="C9" s="55" t="s">
        <v>66</v>
      </c>
      <c r="D9" s="65" t="s">
        <v>94</v>
      </c>
      <c r="E9" s="56" t="s">
        <v>93</v>
      </c>
      <c r="F9" s="62" t="s">
        <v>91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5"/>
      <c r="D10" s="66"/>
      <c r="E10" s="57"/>
      <c r="F10" s="29" t="s">
        <v>79</v>
      </c>
      <c r="G10" s="29" t="s">
        <v>80</v>
      </c>
      <c r="H10" s="29" t="s">
        <v>81</v>
      </c>
      <c r="I10" s="29" t="s">
        <v>82</v>
      </c>
      <c r="J10" s="30" t="s">
        <v>83</v>
      </c>
      <c r="K10" s="29" t="s">
        <v>84</v>
      </c>
      <c r="L10" s="30" t="s">
        <v>85</v>
      </c>
      <c r="M10" s="29" t="s">
        <v>86</v>
      </c>
      <c r="N10" s="29" t="s">
        <v>87</v>
      </c>
      <c r="O10" s="29" t="s">
        <v>88</v>
      </c>
      <c r="P10" s="29" t="s">
        <v>89</v>
      </c>
      <c r="Q10" s="30" t="s">
        <v>90</v>
      </c>
      <c r="R10" s="29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794389024</v>
      </c>
      <c r="E12" s="17">
        <f>SUM(E13:E17)</f>
        <v>796389024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260284689.78999999</v>
      </c>
    </row>
    <row r="13" spans="3:19" x14ac:dyDescent="0.25">
      <c r="C13" s="4" t="s">
        <v>2</v>
      </c>
      <c r="D13" s="18">
        <v>652350000</v>
      </c>
      <c r="E13" s="18">
        <v>654350000</v>
      </c>
      <c r="F13" s="20">
        <v>59132558.82</v>
      </c>
      <c r="G13" s="20">
        <v>60452816.299999997</v>
      </c>
      <c r="H13" s="20">
        <v>72820357.959999993</v>
      </c>
      <c r="I13" s="20"/>
      <c r="J13" s="20"/>
      <c r="K13" s="20"/>
      <c r="L13" s="20"/>
      <c r="M13" s="18"/>
      <c r="N13" s="18"/>
      <c r="O13" s="18"/>
      <c r="P13" s="18"/>
      <c r="Q13" s="18"/>
      <c r="R13" s="18">
        <f>SUM(F13:Q13)</f>
        <v>192405733.07999998</v>
      </c>
    </row>
    <row r="14" spans="3:19" x14ac:dyDescent="0.25">
      <c r="C14" s="4" t="s">
        <v>3</v>
      </c>
      <c r="D14" s="18">
        <v>48000000</v>
      </c>
      <c r="E14" s="18">
        <v>48000000</v>
      </c>
      <c r="F14" s="20">
        <v>3454511.39</v>
      </c>
      <c r="G14" s="21">
        <v>3489948.98</v>
      </c>
      <c r="H14" s="20">
        <v>3508253.13</v>
      </c>
      <c r="I14" s="20"/>
      <c r="J14" s="20"/>
      <c r="K14" s="20"/>
      <c r="L14" s="20"/>
      <c r="M14" s="18"/>
      <c r="N14" s="18"/>
      <c r="O14" s="18"/>
      <c r="P14" s="18"/>
      <c r="Q14" s="18"/>
      <c r="R14" s="18">
        <f>SUM(F14:Q14)</f>
        <v>10452713.5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v>9000000</v>
      </c>
      <c r="F16" s="20"/>
      <c r="G16" s="20">
        <v>261894.33</v>
      </c>
      <c r="H16" s="20">
        <v>21787701.82</v>
      </c>
      <c r="I16" s="20"/>
      <c r="J16" s="20"/>
      <c r="K16" s="20"/>
      <c r="L16" s="20"/>
      <c r="M16" s="18"/>
      <c r="N16" s="18"/>
      <c r="O16" s="18"/>
      <c r="P16" s="18"/>
      <c r="Q16" s="18"/>
      <c r="R16" s="18">
        <f t="shared" si="1"/>
        <v>22049596.149999999</v>
      </c>
    </row>
    <row r="17" spans="3:20" x14ac:dyDescent="0.25">
      <c r="C17" s="4" t="s">
        <v>6</v>
      </c>
      <c r="D17" s="18">
        <v>85039024</v>
      </c>
      <c r="E17" s="18">
        <v>85039024</v>
      </c>
      <c r="F17" s="20">
        <v>9002182.8300000001</v>
      </c>
      <c r="G17" s="20">
        <v>8859343.6199999992</v>
      </c>
      <c r="H17" s="20">
        <v>17515120.609999999</v>
      </c>
      <c r="I17" s="20"/>
      <c r="J17" s="20"/>
      <c r="K17" s="20"/>
      <c r="L17" s="20"/>
      <c r="M17" s="18"/>
      <c r="N17" s="18"/>
      <c r="O17" s="18"/>
      <c r="P17" s="18"/>
      <c r="Q17" s="18"/>
      <c r="R17" s="18">
        <f t="shared" si="1"/>
        <v>35376647.060000002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174250000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56568639.629999995</v>
      </c>
      <c r="T18" s="17"/>
    </row>
    <row r="19" spans="3:20" x14ac:dyDescent="0.25">
      <c r="C19" s="4" t="s">
        <v>8</v>
      </c>
      <c r="D19" s="18">
        <v>12000000</v>
      </c>
      <c r="E19" s="18">
        <v>12000000</v>
      </c>
      <c r="F19" s="20"/>
      <c r="G19" s="20">
        <v>791273.95</v>
      </c>
      <c r="H19" s="20">
        <v>2805754.4699999997</v>
      </c>
      <c r="I19" s="20"/>
      <c r="J19" s="20"/>
      <c r="K19" s="20"/>
      <c r="L19" s="20"/>
      <c r="M19" s="18"/>
      <c r="N19" s="18"/>
      <c r="O19" s="18"/>
      <c r="P19" s="18"/>
      <c r="Q19" s="18"/>
      <c r="R19" s="18">
        <f t="shared" ref="R19:R27" si="3">SUM(F19:Q19)</f>
        <v>3597028.42</v>
      </c>
      <c r="S19" s="13"/>
    </row>
    <row r="20" spans="3:20" x14ac:dyDescent="0.25">
      <c r="C20" s="4" t="s">
        <v>9</v>
      </c>
      <c r="D20" s="18">
        <v>9200000</v>
      </c>
      <c r="E20" s="18">
        <v>9200000</v>
      </c>
      <c r="F20" s="20">
        <v>264000</v>
      </c>
      <c r="G20" s="20">
        <v>2719264.24</v>
      </c>
      <c r="H20" s="20">
        <v>4547172.8</v>
      </c>
      <c r="I20" s="20"/>
      <c r="J20" s="20"/>
      <c r="K20" s="20"/>
      <c r="L20" s="20"/>
      <c r="M20" s="18"/>
      <c r="N20" s="18"/>
      <c r="O20" s="18"/>
      <c r="P20" s="18"/>
      <c r="Q20" s="18"/>
      <c r="R20" s="18">
        <f t="shared" si="3"/>
        <v>7530437.04</v>
      </c>
      <c r="S20" s="13"/>
    </row>
    <row r="21" spans="3:20" x14ac:dyDescent="0.25">
      <c r="C21" s="4" t="s">
        <v>10</v>
      </c>
      <c r="D21" s="18">
        <v>20000000</v>
      </c>
      <c r="E21" s="18">
        <v>22000000</v>
      </c>
      <c r="F21" s="20">
        <v>2429700.9900000002</v>
      </c>
      <c r="G21" s="20">
        <v>5331681.79</v>
      </c>
      <c r="H21" s="20">
        <v>7008400</v>
      </c>
      <c r="I21" s="20"/>
      <c r="J21" s="20"/>
      <c r="K21" s="20"/>
      <c r="L21" s="20"/>
      <c r="M21" s="18"/>
      <c r="N21" s="18"/>
      <c r="O21" s="18"/>
      <c r="P21" s="18"/>
      <c r="Q21" s="18"/>
      <c r="R21" s="18">
        <f t="shared" si="3"/>
        <v>14769782.780000001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v>101600000</v>
      </c>
      <c r="F22" s="20">
        <v>488300</v>
      </c>
      <c r="G22" s="20">
        <v>8285612.5499999998</v>
      </c>
      <c r="H22" s="20">
        <v>9137502.9100000001</v>
      </c>
      <c r="I22" s="20"/>
      <c r="J22" s="20"/>
      <c r="K22" s="20"/>
      <c r="L22" s="20"/>
      <c r="M22" s="18"/>
      <c r="N22" s="18"/>
      <c r="O22" s="18"/>
      <c r="P22" s="18"/>
      <c r="Q22" s="18"/>
      <c r="R22" s="18">
        <f t="shared" si="3"/>
        <v>17911415.460000001</v>
      </c>
      <c r="S22" s="13"/>
    </row>
    <row r="23" spans="3:20" x14ac:dyDescent="0.25">
      <c r="C23" s="4" t="s">
        <v>12</v>
      </c>
      <c r="D23" s="18">
        <v>1700000</v>
      </c>
      <c r="E23" s="18">
        <v>2700000</v>
      </c>
      <c r="F23" s="20">
        <v>987768</v>
      </c>
      <c r="G23" s="20">
        <v>42441.96</v>
      </c>
      <c r="H23" s="20">
        <v>265979.03999999998</v>
      </c>
      <c r="I23" s="20"/>
      <c r="J23" s="20"/>
      <c r="K23" s="20"/>
      <c r="L23" s="20"/>
      <c r="M23" s="18"/>
      <c r="N23" s="18"/>
      <c r="O23" s="18"/>
      <c r="P23" s="18"/>
      <c r="Q23" s="18"/>
      <c r="R23" s="18">
        <f t="shared" si="3"/>
        <v>1296189</v>
      </c>
      <c r="S23" s="13"/>
    </row>
    <row r="24" spans="3:20" x14ac:dyDescent="0.25">
      <c r="C24" s="4" t="s">
        <v>13</v>
      </c>
      <c r="D24" s="18">
        <v>8000000</v>
      </c>
      <c r="E24" s="18">
        <v>9750000</v>
      </c>
      <c r="F24" s="20">
        <v>111893.95</v>
      </c>
      <c r="G24" s="20">
        <v>2318787.92</v>
      </c>
      <c r="H24" s="20">
        <v>4710540.5599999996</v>
      </c>
      <c r="I24" s="20"/>
      <c r="J24" s="20"/>
      <c r="K24" s="20"/>
      <c r="L24" s="20"/>
      <c r="M24" s="18"/>
      <c r="N24" s="18"/>
      <c r="O24" s="18"/>
      <c r="P24" s="18"/>
      <c r="Q24" s="18"/>
      <c r="R24" s="18">
        <f t="shared" si="3"/>
        <v>7141222.4299999997</v>
      </c>
      <c r="S24" s="13"/>
    </row>
    <row r="25" spans="3:20" x14ac:dyDescent="0.25">
      <c r="C25" s="4" t="s">
        <v>14</v>
      </c>
      <c r="D25" s="18">
        <v>6800000</v>
      </c>
      <c r="E25" s="18">
        <v>6800000</v>
      </c>
      <c r="F25" s="20"/>
      <c r="G25" s="20">
        <v>30323.64</v>
      </c>
      <c r="H25" s="20">
        <v>385324.01999999996</v>
      </c>
      <c r="I25" s="20"/>
      <c r="J25" s="20"/>
      <c r="K25" s="20"/>
      <c r="L25" s="20"/>
      <c r="M25" s="18"/>
      <c r="N25" s="18"/>
      <c r="O25" s="18"/>
      <c r="P25" s="18"/>
      <c r="Q25" s="18"/>
      <c r="R25" s="18">
        <f t="shared" si="3"/>
        <v>415647.66</v>
      </c>
      <c r="S25" s="13"/>
    </row>
    <row r="26" spans="3:20" x14ac:dyDescent="0.25">
      <c r="C26" s="4" t="s">
        <v>15</v>
      </c>
      <c r="D26" s="18">
        <v>9950000</v>
      </c>
      <c r="E26" s="18">
        <v>10200000</v>
      </c>
      <c r="F26" s="20">
        <v>291324.62</v>
      </c>
      <c r="G26" s="20">
        <v>1352387.39</v>
      </c>
      <c r="H26" s="20">
        <v>2263204.83</v>
      </c>
      <c r="I26" s="20"/>
      <c r="J26" s="20"/>
      <c r="K26" s="20"/>
      <c r="L26" s="20"/>
      <c r="M26" s="18"/>
      <c r="N26" s="18"/>
      <c r="O26" s="18"/>
      <c r="P26" s="18"/>
      <c r="Q26" s="18"/>
      <c r="R26" s="18">
        <f t="shared" si="3"/>
        <v>3906916.84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498087750.81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0</v>
      </c>
      <c r="J28" s="17">
        <f>SUM(J29:J37)</f>
        <v>0</v>
      </c>
      <c r="K28" s="17">
        <f t="shared" si="4"/>
        <v>0</v>
      </c>
      <c r="L28" s="17">
        <f t="shared" si="4"/>
        <v>0</v>
      </c>
      <c r="M28" s="17">
        <f t="shared" si="4"/>
        <v>0</v>
      </c>
      <c r="N28" s="17">
        <f t="shared" si="4"/>
        <v>0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133393210.87</v>
      </c>
    </row>
    <row r="29" spans="3:20" x14ac:dyDescent="0.25">
      <c r="C29" s="4" t="s">
        <v>18</v>
      </c>
      <c r="D29" s="18">
        <v>200200000</v>
      </c>
      <c r="E29" s="18">
        <v>436537750.81</v>
      </c>
      <c r="F29" s="20">
        <v>12786903</v>
      </c>
      <c r="G29" s="20">
        <v>19593381.57</v>
      </c>
      <c r="H29" s="20">
        <v>76593947.019999996</v>
      </c>
      <c r="I29" s="20"/>
      <c r="J29" s="20"/>
      <c r="K29" s="20"/>
      <c r="L29" s="20"/>
      <c r="M29" s="18"/>
      <c r="N29" s="18"/>
      <c r="O29" s="18"/>
      <c r="P29" s="18"/>
      <c r="Q29" s="18"/>
      <c r="R29" s="18">
        <f t="shared" ref="R29:R37" si="5">SUM(F29:Q29)</f>
        <v>108974231.59</v>
      </c>
    </row>
    <row r="30" spans="3:20" x14ac:dyDescent="0.25">
      <c r="C30" s="4" t="s">
        <v>19</v>
      </c>
      <c r="D30" s="18">
        <v>2500000</v>
      </c>
      <c r="E30" s="18">
        <v>3000000</v>
      </c>
      <c r="F30" s="20"/>
      <c r="G30" s="20"/>
      <c r="H30" s="20">
        <v>7611</v>
      </c>
      <c r="I30" s="20"/>
      <c r="J30" s="20"/>
      <c r="K30" s="20"/>
      <c r="L30" s="20"/>
      <c r="M30" s="18"/>
      <c r="N30" s="18"/>
      <c r="O30" s="18"/>
      <c r="P30" s="18"/>
      <c r="Q30" s="18"/>
      <c r="R30" s="18">
        <f t="shared" si="5"/>
        <v>7611</v>
      </c>
    </row>
    <row r="31" spans="3:20" x14ac:dyDescent="0.25">
      <c r="C31" s="4" t="s">
        <v>20</v>
      </c>
      <c r="D31" s="18">
        <v>1860189</v>
      </c>
      <c r="E31" s="18">
        <v>1860189</v>
      </c>
      <c r="F31" s="20"/>
      <c r="G31" s="20">
        <v>37967.230000000003</v>
      </c>
      <c r="H31" s="20">
        <v>1510165.45</v>
      </c>
      <c r="I31" s="20"/>
      <c r="J31" s="20"/>
      <c r="K31" s="20"/>
      <c r="L31" s="20"/>
      <c r="M31" s="18"/>
      <c r="N31" s="18"/>
      <c r="O31" s="18"/>
      <c r="P31" s="18"/>
      <c r="Q31" s="18"/>
      <c r="R31" s="18">
        <f t="shared" si="5"/>
        <v>1548132.68</v>
      </c>
    </row>
    <row r="32" spans="3:20" x14ac:dyDescent="0.25">
      <c r="C32" s="4" t="s">
        <v>21</v>
      </c>
      <c r="D32" s="18">
        <v>250000</v>
      </c>
      <c r="E32" s="18">
        <v>250000</v>
      </c>
      <c r="F32" s="20"/>
      <c r="G32" s="20"/>
      <c r="H32" s="20"/>
      <c r="I32" s="20"/>
      <c r="J32" s="20"/>
      <c r="K32" s="20"/>
      <c r="L32" s="20"/>
      <c r="M32" s="18"/>
      <c r="N32" s="18"/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v>23200000</v>
      </c>
      <c r="F33" s="20"/>
      <c r="G33" s="20">
        <v>11699706.449999999</v>
      </c>
      <c r="H33" s="20">
        <v>5225912.9000000004</v>
      </c>
      <c r="I33" s="20"/>
      <c r="J33" s="20"/>
      <c r="K33" s="20"/>
      <c r="L33" s="20"/>
      <c r="M33" s="18"/>
      <c r="N33" s="18"/>
      <c r="O33" s="18"/>
      <c r="P33" s="18"/>
      <c r="Q33" s="18"/>
      <c r="R33" s="18">
        <f t="shared" si="5"/>
        <v>16925619.350000001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v>24250000</v>
      </c>
      <c r="F35" s="20"/>
      <c r="G35" s="20">
        <v>400406</v>
      </c>
      <c r="H35" s="20">
        <v>2757798.6</v>
      </c>
      <c r="I35" s="20"/>
      <c r="J35" s="20"/>
      <c r="K35" s="20"/>
      <c r="L35" s="20"/>
      <c r="M35" s="18"/>
      <c r="N35" s="18"/>
      <c r="O35" s="18"/>
      <c r="P35" s="18"/>
      <c r="Q35" s="18"/>
      <c r="R35" s="18">
        <f t="shared" si="5"/>
        <v>3158204.6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v>8989811</v>
      </c>
      <c r="F37" s="20"/>
      <c r="G37" s="20">
        <v>81633.84</v>
      </c>
      <c r="H37" s="20">
        <v>2697777.81</v>
      </c>
      <c r="I37" s="20"/>
      <c r="J37" s="20"/>
      <c r="K37" s="20"/>
      <c r="L37" s="20"/>
      <c r="M37" s="18"/>
      <c r="N37" s="18"/>
      <c r="O37" s="18"/>
      <c r="P37" s="18"/>
      <c r="Q37" s="18"/>
      <c r="R37" s="18">
        <f t="shared" si="5"/>
        <v>2779411.65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141550</v>
      </c>
    </row>
    <row r="39" spans="3:18" x14ac:dyDescent="0.25">
      <c r="C39" s="4" t="s">
        <v>28</v>
      </c>
      <c r="D39" s="18">
        <v>1500000</v>
      </c>
      <c r="E39" s="18"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/>
      <c r="N39" s="18"/>
      <c r="O39" s="18"/>
      <c r="P39" s="18"/>
      <c r="Q39" s="18"/>
      <c r="R39" s="18">
        <f>SUM(F39:Q39)</f>
        <v>141550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0</v>
      </c>
      <c r="J54" s="17">
        <f t="shared" si="8"/>
        <v>0</v>
      </c>
      <c r="K54" s="17">
        <f t="shared" si="8"/>
        <v>0</v>
      </c>
      <c r="L54" s="17">
        <f t="shared" si="8"/>
        <v>0</v>
      </c>
      <c r="M54" s="17">
        <f t="shared" si="8"/>
        <v>0</v>
      </c>
      <c r="N54" s="17">
        <f t="shared" si="8"/>
        <v>0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3903740.28</v>
      </c>
    </row>
    <row r="55" spans="3:18" x14ac:dyDescent="0.25">
      <c r="C55" s="4" t="s">
        <v>44</v>
      </c>
      <c r="D55" s="18">
        <v>11000000</v>
      </c>
      <c r="E55" s="18">
        <v>11000000</v>
      </c>
      <c r="F55" s="20"/>
      <c r="G55" s="20">
        <v>1907421.67</v>
      </c>
      <c r="H55" s="20">
        <v>449838.92</v>
      </c>
      <c r="I55" s="20"/>
      <c r="J55" s="20"/>
      <c r="K55" s="20"/>
      <c r="L55" s="20"/>
      <c r="M55" s="18"/>
      <c r="N55" s="18"/>
      <c r="O55" s="18"/>
      <c r="P55" s="18"/>
      <c r="Q55" s="18"/>
      <c r="R55" s="18">
        <f t="shared" ref="R55:R63" si="11">SUM(F55:Q55)</f>
        <v>2357260.59</v>
      </c>
    </row>
    <row r="56" spans="3:18" x14ac:dyDescent="0.25">
      <c r="C56" s="4" t="s">
        <v>45</v>
      </c>
      <c r="D56" s="18">
        <v>300000</v>
      </c>
      <c r="E56" s="18">
        <v>300000</v>
      </c>
      <c r="F56" s="20"/>
      <c r="G56" s="20"/>
      <c r="H56" s="20"/>
      <c r="I56" s="20"/>
      <c r="J56" s="20"/>
      <c r="K56" s="20"/>
      <c r="L56" s="20"/>
      <c r="M56" s="18"/>
      <c r="N56" s="18"/>
      <c r="O56" s="18"/>
      <c r="P56" s="18"/>
      <c r="Q56" s="18"/>
      <c r="R56" s="18">
        <f t="shared" si="11"/>
        <v>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v>1100000</v>
      </c>
      <c r="F59" s="20"/>
      <c r="G59" s="20"/>
      <c r="H59" s="20">
        <v>1546479.69</v>
      </c>
      <c r="I59" s="20"/>
      <c r="J59" s="20"/>
      <c r="K59" s="20"/>
      <c r="L59" s="20"/>
      <c r="M59" s="18"/>
      <c r="N59" s="18"/>
      <c r="O59" s="18"/>
      <c r="P59" s="18"/>
      <c r="Q59" s="18"/>
      <c r="R59" s="18">
        <f t="shared" si="11"/>
        <v>1546479.69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/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3000000</v>
      </c>
      <c r="E65" s="18">
        <v>3000000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0</v>
      </c>
      <c r="J72" s="17">
        <f t="shared" si="13"/>
        <v>0</v>
      </c>
      <c r="K72" s="17">
        <f t="shared" si="13"/>
        <v>0</v>
      </c>
      <c r="L72" s="17">
        <f t="shared" si="13"/>
        <v>0</v>
      </c>
      <c r="M72" s="17">
        <f t="shared" si="13"/>
        <v>0</v>
      </c>
      <c r="N72" s="17">
        <f t="shared" si="13"/>
        <v>0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816375.7</v>
      </c>
    </row>
    <row r="73" spans="3:18" x14ac:dyDescent="0.25">
      <c r="C73" s="4" t="s">
        <v>62</v>
      </c>
      <c r="D73" s="18">
        <v>1500000</v>
      </c>
      <c r="E73" s="18">
        <v>1500000</v>
      </c>
      <c r="F73" s="20">
        <v>50126.53</v>
      </c>
      <c r="G73" s="20">
        <v>337844.61</v>
      </c>
      <c r="H73" s="47">
        <v>428404.56</v>
      </c>
      <c r="I73" s="20"/>
      <c r="J73" s="20"/>
      <c r="K73" s="20"/>
      <c r="L73" s="20"/>
      <c r="M73" s="18"/>
      <c r="N73" s="18"/>
      <c r="O73" s="18"/>
      <c r="P73" s="18"/>
      <c r="Q73" s="18"/>
      <c r="R73" s="18">
        <f>SUM(F73:Q73)</f>
        <v>816375.7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6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0</v>
      </c>
      <c r="J77" s="17">
        <f t="shared" si="17"/>
        <v>0</v>
      </c>
      <c r="K77" s="17">
        <f t="shared" si="17"/>
        <v>0</v>
      </c>
      <c r="L77" s="17">
        <f t="shared" si="17"/>
        <v>0</v>
      </c>
      <c r="M77" s="17">
        <f t="shared" si="17"/>
        <v>0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/>
      <c r="J78" s="20"/>
      <c r="K78" s="20"/>
      <c r="L78" s="20"/>
      <c r="M78" s="18"/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62874345.200000003</v>
      </c>
    </row>
    <row r="81" spans="3:18" x14ac:dyDescent="0.25">
      <c r="C81" s="4" t="s">
        <v>72</v>
      </c>
      <c r="D81" s="18">
        <v>75000000</v>
      </c>
      <c r="E81" s="18">
        <v>75000000</v>
      </c>
      <c r="F81" s="20">
        <v>9868747.2400000002</v>
      </c>
      <c r="G81" s="20">
        <v>13656839.189999999</v>
      </c>
      <c r="H81" s="20">
        <v>39348758.770000003</v>
      </c>
      <c r="I81" s="20"/>
      <c r="J81" s="20"/>
      <c r="K81" s="20"/>
      <c r="L81" s="20"/>
      <c r="M81" s="18"/>
      <c r="N81" s="18"/>
      <c r="O81" s="18"/>
      <c r="P81" s="18"/>
      <c r="Q81" s="18"/>
      <c r="R81" s="18">
        <f>SUM(F81:Q81)</f>
        <v>62874345.200000003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1562126774.8099999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 t="shared" si="23"/>
        <v>0</v>
      </c>
      <c r="J85" s="25">
        <f t="shared" si="23"/>
        <v>0</v>
      </c>
      <c r="K85" s="25">
        <f t="shared" si="23"/>
        <v>0</v>
      </c>
      <c r="L85" s="25">
        <f t="shared" si="23"/>
        <v>0</v>
      </c>
      <c r="M85" s="25">
        <f t="shared" si="23"/>
        <v>0</v>
      </c>
      <c r="N85" s="25">
        <f t="shared" si="23"/>
        <v>0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517982551.47000003</v>
      </c>
    </row>
    <row r="86" spans="3:18" x14ac:dyDescent="0.25"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60" t="s">
        <v>101</v>
      </c>
      <c r="E88" s="60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36"/>
      <c r="D92" s="67"/>
      <c r="E92" s="6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3:18" x14ac:dyDescent="0.25">
      <c r="C93" s="37"/>
      <c r="D93" s="68"/>
      <c r="E93" s="68"/>
      <c r="F93" s="6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3:18" x14ac:dyDescent="0.25">
      <c r="K94" s="61"/>
      <c r="L94" s="61"/>
      <c r="M94" s="61"/>
      <c r="N94" s="61"/>
      <c r="O94" s="61"/>
      <c r="P94" s="61"/>
      <c r="Q94" s="61"/>
      <c r="R94" s="61"/>
    </row>
  </sheetData>
  <mergeCells count="13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</mergeCells>
  <printOptions horizontalCentered="1"/>
  <pageMargins left="0.23622047244094491" right="0.23622047244094491" top="0.35433070866141736" bottom="0.3937007874015748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3"/>
  <sheetViews>
    <sheetView topLeftCell="C25" zoomScale="70" zoomScaleNormal="70" workbookViewId="0">
      <selection activeCell="F11" sqref="F11:F83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6" width="20.28515625" customWidth="1"/>
    <col min="7" max="7" width="20.28515625" hidden="1" customWidth="1"/>
    <col min="8" max="8" width="19.7109375" hidden="1" customWidth="1"/>
    <col min="9" max="9" width="20.28515625" hidden="1" customWidth="1"/>
    <col min="10" max="10" width="21.42578125" hidden="1" customWidth="1"/>
    <col min="11" max="11" width="17.85546875" hidden="1" customWidth="1"/>
    <col min="12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51" t="s">
        <v>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49" t="s">
        <v>98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8" t="s">
        <v>102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3:17" ht="15.75" customHeight="1" x14ac:dyDescent="0.25">
      <c r="C6" s="53" t="s">
        <v>92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3:17" ht="15.75" customHeight="1" x14ac:dyDescent="0.25">
      <c r="C7" s="54" t="s">
        <v>77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3:17" ht="23.25" customHeight="1" x14ac:dyDescent="0.25">
      <c r="C9" s="26" t="s">
        <v>66</v>
      </c>
      <c r="D9" s="27" t="s">
        <v>79</v>
      </c>
      <c r="E9" s="27" t="s">
        <v>80</v>
      </c>
      <c r="F9" s="27" t="s">
        <v>81</v>
      </c>
      <c r="G9" s="27" t="s">
        <v>82</v>
      </c>
      <c r="H9" s="28" t="s">
        <v>83</v>
      </c>
      <c r="I9" s="27" t="s">
        <v>84</v>
      </c>
      <c r="J9" s="28" t="s">
        <v>85</v>
      </c>
      <c r="K9" s="27" t="s">
        <v>86</v>
      </c>
      <c r="L9" s="27" t="s">
        <v>87</v>
      </c>
      <c r="M9" s="27" t="s">
        <v>88</v>
      </c>
      <c r="N9" s="27" t="s">
        <v>89</v>
      </c>
      <c r="O9" s="28" t="s">
        <v>90</v>
      </c>
      <c r="P9" s="27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P11" si="2">SUM(G12:G16)</f>
        <v>0</v>
      </c>
      <c r="H11" s="17">
        <f t="shared" si="2"/>
        <v>0</v>
      </c>
      <c r="I11" s="17">
        <f t="shared" si="2"/>
        <v>0</v>
      </c>
      <c r="J11" s="17">
        <f t="shared" si="2"/>
        <v>0</v>
      </c>
      <c r="K11" s="17">
        <f t="shared" ref="K11:L11" si="3">SUM(K12:K16)</f>
        <v>0</v>
      </c>
      <c r="L11" s="17">
        <f t="shared" si="3"/>
        <v>0</v>
      </c>
      <c r="M11" s="17">
        <f t="shared" ref="M11" si="4">SUM(M12:M16)</f>
        <v>0</v>
      </c>
      <c r="N11" s="17">
        <f t="shared" si="2"/>
        <v>0</v>
      </c>
      <c r="O11" s="17">
        <f t="shared" si="2"/>
        <v>0</v>
      </c>
      <c r="P11" s="17">
        <f t="shared" si="2"/>
        <v>260284689.78999999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/>
      <c r="H12" s="20"/>
      <c r="I12" s="20"/>
      <c r="J12" s="20"/>
      <c r="K12" s="18"/>
      <c r="L12" s="18"/>
      <c r="M12" s="18"/>
      <c r="N12" s="18"/>
      <c r="O12" s="18"/>
      <c r="P12" s="18">
        <f>SUM(D12:O12)</f>
        <v>192405733.07999998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/>
      <c r="H13" s="20"/>
      <c r="I13" s="20"/>
      <c r="J13" s="20"/>
      <c r="K13" s="18"/>
      <c r="L13" s="18"/>
      <c r="M13" s="18"/>
      <c r="N13" s="18"/>
      <c r="O13" s="18"/>
      <c r="P13" s="18">
        <f>SUM(D13:O13)</f>
        <v>10452713.5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/>
      <c r="M14" s="18"/>
      <c r="N14" s="18"/>
      <c r="O14" s="18"/>
      <c r="P14" s="18">
        <f t="shared" ref="P14:P16" si="5">SUM(D14:O14)</f>
        <v>0</v>
      </c>
      <c r="Q14" s="46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/>
      <c r="H15" s="20"/>
      <c r="I15" s="20"/>
      <c r="J15" s="20"/>
      <c r="K15" s="18"/>
      <c r="L15" s="18"/>
      <c r="M15" s="18"/>
      <c r="N15" s="18"/>
      <c r="O15" s="18"/>
      <c r="P15" s="18">
        <f t="shared" si="5"/>
        <v>22049596.149999999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/>
      <c r="H16" s="20"/>
      <c r="I16" s="20"/>
      <c r="J16" s="20"/>
      <c r="K16" s="18"/>
      <c r="L16" s="18"/>
      <c r="M16" s="18"/>
      <c r="N16" s="18"/>
      <c r="O16" s="18"/>
      <c r="P16" s="18">
        <f t="shared" si="5"/>
        <v>35376647.060000002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6">SUM(E18:E26)</f>
        <v>20871773.440000005</v>
      </c>
      <c r="F17" s="17">
        <f t="shared" ref="F17" si="7">SUM(F18:F26)</f>
        <v>31123878.629999995</v>
      </c>
      <c r="G17" s="17">
        <f t="shared" ref="G17:O17" si="8">SUM(G18:G26)</f>
        <v>0</v>
      </c>
      <c r="H17" s="17">
        <f t="shared" si="8"/>
        <v>0</v>
      </c>
      <c r="I17" s="17">
        <f t="shared" si="8"/>
        <v>0</v>
      </c>
      <c r="J17" s="17">
        <f t="shared" si="8"/>
        <v>0</v>
      </c>
      <c r="K17" s="17">
        <f t="shared" ref="K17:L17" si="9">SUM(K18:K26)</f>
        <v>0</v>
      </c>
      <c r="L17" s="17">
        <f t="shared" si="9"/>
        <v>0</v>
      </c>
      <c r="M17" s="17">
        <f t="shared" ref="M17" si="10">SUM(M18:M26)</f>
        <v>0</v>
      </c>
      <c r="N17" s="17">
        <f t="shared" si="8"/>
        <v>0</v>
      </c>
      <c r="O17" s="17">
        <f t="shared" si="8"/>
        <v>0</v>
      </c>
      <c r="P17" s="17">
        <f>SUM(P18:P26)</f>
        <v>56568639.629999995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/>
      <c r="H18" s="20"/>
      <c r="I18" s="20"/>
      <c r="J18" s="20"/>
      <c r="K18" s="18"/>
      <c r="L18" s="18"/>
      <c r="M18" s="18"/>
      <c r="N18" s="18"/>
      <c r="O18" s="18"/>
      <c r="P18" s="18">
        <f t="shared" ref="P18:P26" si="11">SUM(D18:O18)</f>
        <v>3597028.42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/>
      <c r="H19" s="20"/>
      <c r="I19" s="20"/>
      <c r="J19" s="20"/>
      <c r="K19" s="18"/>
      <c r="L19" s="18"/>
      <c r="M19" s="18"/>
      <c r="N19" s="18"/>
      <c r="O19" s="18"/>
      <c r="P19" s="18">
        <f t="shared" si="11"/>
        <v>7530437.04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/>
      <c r="H20" s="20"/>
      <c r="I20" s="20"/>
      <c r="J20" s="20"/>
      <c r="K20" s="18"/>
      <c r="L20" s="18"/>
      <c r="M20" s="18"/>
      <c r="N20" s="18"/>
      <c r="O20" s="18"/>
      <c r="P20" s="18">
        <f t="shared" si="11"/>
        <v>14769782.780000001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/>
      <c r="H21" s="20"/>
      <c r="I21" s="20"/>
      <c r="J21" s="20"/>
      <c r="K21" s="18"/>
      <c r="L21" s="18"/>
      <c r="M21" s="18"/>
      <c r="N21" s="18"/>
      <c r="O21" s="18"/>
      <c r="P21" s="18">
        <f t="shared" si="11"/>
        <v>17911415.460000001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/>
      <c r="H22" s="20"/>
      <c r="I22" s="20"/>
      <c r="J22" s="20"/>
      <c r="K22" s="18"/>
      <c r="L22" s="18"/>
      <c r="M22" s="18"/>
      <c r="N22" s="18"/>
      <c r="O22" s="18"/>
      <c r="P22" s="18">
        <f t="shared" si="11"/>
        <v>1296189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/>
      <c r="H23" s="20"/>
      <c r="I23" s="20"/>
      <c r="J23" s="20"/>
      <c r="K23" s="18"/>
      <c r="L23" s="18"/>
      <c r="M23" s="18"/>
      <c r="N23" s="18"/>
      <c r="O23" s="18"/>
      <c r="P23" s="18">
        <f t="shared" si="11"/>
        <v>7141222.4299999997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/>
      <c r="H24" s="20"/>
      <c r="I24" s="20"/>
      <c r="J24" s="20"/>
      <c r="K24" s="18"/>
      <c r="L24" s="18"/>
      <c r="M24" s="18"/>
      <c r="N24" s="18"/>
      <c r="O24" s="18"/>
      <c r="P24" s="18">
        <f t="shared" si="11"/>
        <v>415647.66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/>
      <c r="H25" s="20"/>
      <c r="I25" s="20"/>
      <c r="J25" s="20"/>
      <c r="K25" s="18"/>
      <c r="L25" s="18"/>
      <c r="M25" s="18"/>
      <c r="N25" s="18"/>
      <c r="O25" s="18"/>
      <c r="P25" s="18">
        <f t="shared" si="11"/>
        <v>3906916.84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/>
      <c r="M26" s="18"/>
      <c r="N26" s="18"/>
      <c r="O26" s="18"/>
      <c r="P26" s="18">
        <f t="shared" si="11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2">SUM(E28:E36)</f>
        <v>31813095.09</v>
      </c>
      <c r="F27" s="17">
        <f t="shared" ref="F27" si="13">SUM(F28:F36)</f>
        <v>88793212.780000001</v>
      </c>
      <c r="G27" s="17">
        <f t="shared" ref="G27:P27" si="14">SUM(G28:G36)</f>
        <v>0</v>
      </c>
      <c r="H27" s="17">
        <f t="shared" si="14"/>
        <v>0</v>
      </c>
      <c r="I27" s="17">
        <f t="shared" si="14"/>
        <v>0</v>
      </c>
      <c r="J27" s="17">
        <f t="shared" si="14"/>
        <v>0</v>
      </c>
      <c r="K27" s="17">
        <f t="shared" ref="K27:L27" si="15">SUM(K28:K36)</f>
        <v>0</v>
      </c>
      <c r="L27" s="17">
        <f t="shared" si="15"/>
        <v>0</v>
      </c>
      <c r="M27" s="17">
        <f t="shared" ref="M27" si="16">SUM(M28:M36)</f>
        <v>0</v>
      </c>
      <c r="N27" s="17">
        <f t="shared" si="14"/>
        <v>0</v>
      </c>
      <c r="O27" s="17">
        <f t="shared" si="14"/>
        <v>0</v>
      </c>
      <c r="P27" s="17">
        <f t="shared" si="14"/>
        <v>133393210.87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/>
      <c r="H28" s="20"/>
      <c r="I28" s="20"/>
      <c r="J28" s="20"/>
      <c r="K28" s="18"/>
      <c r="L28" s="18"/>
      <c r="M28" s="18"/>
      <c r="N28" s="18"/>
      <c r="O28" s="18"/>
      <c r="P28" s="18">
        <f t="shared" ref="P28:P36" si="17">SUM(D28:O28)</f>
        <v>108974231.59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/>
      <c r="J29" s="20"/>
      <c r="K29" s="18"/>
      <c r="L29" s="18"/>
      <c r="M29" s="18"/>
      <c r="N29" s="18"/>
      <c r="O29" s="18"/>
      <c r="P29" s="18">
        <f t="shared" si="17"/>
        <v>7611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/>
      <c r="I30" s="20"/>
      <c r="J30" s="20"/>
      <c r="K30" s="18"/>
      <c r="L30" s="18"/>
      <c r="M30" s="18"/>
      <c r="N30" s="18"/>
      <c r="O30" s="18"/>
      <c r="P30" s="18">
        <f t="shared" si="17"/>
        <v>1548132.68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/>
      <c r="M31" s="18"/>
      <c r="N31" s="18"/>
      <c r="O31" s="18"/>
      <c r="P31" s="18">
        <f t="shared" si="17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/>
      <c r="H32" s="20"/>
      <c r="I32" s="20"/>
      <c r="J32" s="20"/>
      <c r="K32" s="18"/>
      <c r="L32" s="18"/>
      <c r="M32" s="18"/>
      <c r="N32" s="18"/>
      <c r="O32" s="18"/>
      <c r="P32" s="18">
        <f t="shared" si="17"/>
        <v>16925619.350000001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/>
      <c r="M33" s="18"/>
      <c r="N33" s="18"/>
      <c r="O33" s="18"/>
      <c r="P33" s="18">
        <f t="shared" si="17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/>
      <c r="H34" s="20"/>
      <c r="I34" s="20"/>
      <c r="J34" s="20"/>
      <c r="K34" s="18"/>
      <c r="L34" s="18"/>
      <c r="M34" s="18"/>
      <c r="N34" s="18"/>
      <c r="O34" s="18"/>
      <c r="P34" s="18">
        <f t="shared" si="17"/>
        <v>3158204.6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17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/>
      <c r="H36" s="20"/>
      <c r="I36" s="20"/>
      <c r="J36" s="20"/>
      <c r="K36" s="18"/>
      <c r="L36" s="18"/>
      <c r="M36" s="18"/>
      <c r="N36" s="18"/>
      <c r="O36" s="18"/>
      <c r="P36" s="18">
        <f t="shared" si="17"/>
        <v>2779411.65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18">SUM(E38:E45)</f>
        <v>45000</v>
      </c>
      <c r="F37" s="17">
        <f t="shared" ref="F37" si="19">SUM(F38:F45)</f>
        <v>96550</v>
      </c>
      <c r="G37" s="17">
        <f t="shared" ref="G37:O37" si="20">SUM(G38:G45)</f>
        <v>0</v>
      </c>
      <c r="H37" s="17">
        <f t="shared" si="20"/>
        <v>0</v>
      </c>
      <c r="I37" s="17">
        <f t="shared" si="20"/>
        <v>0</v>
      </c>
      <c r="J37" s="17">
        <f t="shared" si="20"/>
        <v>0</v>
      </c>
      <c r="K37" s="17">
        <f t="shared" ref="K37" si="21">SUM(K38:K45)</f>
        <v>0</v>
      </c>
      <c r="L37" s="17">
        <f t="shared" ref="L37" si="22">SUM(L38:L45)</f>
        <v>0</v>
      </c>
      <c r="M37" s="17">
        <f t="shared" ref="M37" si="23">SUM(M38:M45)</f>
        <v>0</v>
      </c>
      <c r="N37" s="17">
        <f t="shared" si="20"/>
        <v>0</v>
      </c>
      <c r="O37" s="17">
        <f t="shared" si="20"/>
        <v>0</v>
      </c>
      <c r="P37" s="17">
        <f t="shared" ref="P37" si="24">SUM(P38:P45)</f>
        <v>141550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/>
      <c r="L38" s="18"/>
      <c r="M38" s="18"/>
      <c r="N38" s="18"/>
      <c r="O38" s="18"/>
      <c r="P38" s="18">
        <f>SUM(D38:O38)</f>
        <v>141550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25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25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25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25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25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25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25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25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25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25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25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25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25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25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26">SUM(E54:E62)</f>
        <v>1907421.67</v>
      </c>
      <c r="F53" s="17">
        <f t="shared" ref="F53" si="27">SUM(F54:F62)</f>
        <v>1996318.6099999999</v>
      </c>
      <c r="G53" s="17">
        <f t="shared" ref="G53:O53" si="28">SUM(G54:G62)</f>
        <v>0</v>
      </c>
      <c r="H53" s="17">
        <f t="shared" si="28"/>
        <v>0</v>
      </c>
      <c r="I53" s="17">
        <f t="shared" si="28"/>
        <v>0</v>
      </c>
      <c r="J53" s="17">
        <f t="shared" si="28"/>
        <v>0</v>
      </c>
      <c r="K53" s="17">
        <f t="shared" ref="K53" si="29">SUM(K54:K62)</f>
        <v>0</v>
      </c>
      <c r="L53" s="17">
        <f t="shared" ref="L53" si="30">SUM(L54:L62)</f>
        <v>0</v>
      </c>
      <c r="M53" s="17">
        <f t="shared" ref="M53" si="31">SUM(M54:M62)</f>
        <v>0</v>
      </c>
      <c r="N53" s="17">
        <f t="shared" si="28"/>
        <v>0</v>
      </c>
      <c r="O53" s="17">
        <f t="shared" si="28"/>
        <v>0</v>
      </c>
      <c r="P53" s="17">
        <f t="shared" ref="P53" si="32">SUM(P54:P62)</f>
        <v>3903740.28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/>
      <c r="H54" s="20"/>
      <c r="I54" s="20"/>
      <c r="J54" s="20"/>
      <c r="K54" s="18"/>
      <c r="L54" s="18"/>
      <c r="M54" s="18"/>
      <c r="N54" s="18"/>
      <c r="O54" s="18"/>
      <c r="P54" s="18">
        <f t="shared" ref="P54:P62" si="33">SUM(D54:O54)</f>
        <v>2357260.59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/>
      <c r="L55" s="18"/>
      <c r="M55" s="18"/>
      <c r="N55" s="18"/>
      <c r="O55" s="18"/>
      <c r="P55" s="18">
        <f t="shared" si="33"/>
        <v>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33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33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/>
      <c r="H58" s="20"/>
      <c r="I58" s="20"/>
      <c r="J58" s="20"/>
      <c r="K58" s="18"/>
      <c r="L58" s="18"/>
      <c r="M58" s="18"/>
      <c r="N58" s="18"/>
      <c r="O58" s="18"/>
      <c r="P58" s="18">
        <f t="shared" si="33"/>
        <v>1546479.69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33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33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33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33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>SUM(D64:K64)</f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34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34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34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34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34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34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35">SUM(E72:E74)</f>
        <v>337844.61</v>
      </c>
      <c r="F71" s="17">
        <f t="shared" ref="F71" si="36">SUM(F72:F74)</f>
        <v>428404.56</v>
      </c>
      <c r="G71" s="17">
        <f t="shared" ref="G71:O71" si="37">SUM(G72:G74)</f>
        <v>0</v>
      </c>
      <c r="H71" s="17">
        <f t="shared" si="37"/>
        <v>0</v>
      </c>
      <c r="I71" s="17">
        <f t="shared" si="37"/>
        <v>0</v>
      </c>
      <c r="J71" s="17">
        <f t="shared" si="37"/>
        <v>0</v>
      </c>
      <c r="K71" s="17">
        <f t="shared" ref="K71" si="38">SUM(K72:K74)</f>
        <v>0</v>
      </c>
      <c r="L71" s="17">
        <f t="shared" ref="L71" si="39">SUM(L72:L74)</f>
        <v>0</v>
      </c>
      <c r="M71" s="17">
        <f t="shared" ref="M71" si="40">SUM(M72:M74)</f>
        <v>0</v>
      </c>
      <c r="N71" s="17">
        <f t="shared" si="37"/>
        <v>0</v>
      </c>
      <c r="O71" s="17">
        <f t="shared" si="37"/>
        <v>0</v>
      </c>
      <c r="P71" s="17">
        <f t="shared" ref="P71" si="41">SUM(P72:P74)</f>
        <v>816375.7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7">
        <v>428404.56</v>
      </c>
      <c r="G72" s="20"/>
      <c r="H72" s="20"/>
      <c r="I72" s="20"/>
      <c r="J72" s="20"/>
      <c r="K72" s="18"/>
      <c r="L72" s="18"/>
      <c r="M72" s="18"/>
      <c r="N72" s="18"/>
      <c r="O72" s="18"/>
      <c r="P72" s="18">
        <f>SUM(D72:O72)</f>
        <v>816375.7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42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42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43">SUM(E77:E78)</f>
        <v>39280653.330000013</v>
      </c>
      <c r="F76" s="17">
        <f t="shared" ref="F76" si="44">SUM(F77:F78)</f>
        <v>69628147.889999986</v>
      </c>
      <c r="G76" s="17">
        <f t="shared" ref="G76:O76" si="45">SUM(G77:G78)</f>
        <v>0</v>
      </c>
      <c r="H76" s="17">
        <f t="shared" si="45"/>
        <v>0</v>
      </c>
      <c r="I76" s="17">
        <f t="shared" si="45"/>
        <v>0</v>
      </c>
      <c r="J76" s="17">
        <f t="shared" si="45"/>
        <v>0</v>
      </c>
      <c r="K76" s="17">
        <f t="shared" ref="K76" si="46">SUM(K77:K78)</f>
        <v>0</v>
      </c>
      <c r="L76" s="17">
        <f t="shared" ref="L76" si="47">SUM(L77:L78)</f>
        <v>0</v>
      </c>
      <c r="M76" s="17">
        <f t="shared" ref="M76" si="48">SUM(M77:M78)</f>
        <v>0</v>
      </c>
      <c r="N76" s="17">
        <f t="shared" si="45"/>
        <v>0</v>
      </c>
      <c r="O76" s="17">
        <f t="shared" si="45"/>
        <v>0</v>
      </c>
      <c r="P76" s="17">
        <f t="shared" ref="P76" si="49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/>
      <c r="H77" s="20"/>
      <c r="I77" s="20"/>
      <c r="J77" s="20"/>
      <c r="K77" s="18"/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50">SUM(E80:E81)</f>
        <v>13656839.189999999</v>
      </c>
      <c r="F79" s="17">
        <f t="shared" ref="F79" si="51">SUM(F80:F81)</f>
        <v>39348758.770000003</v>
      </c>
      <c r="G79" s="17">
        <f t="shared" ref="G79:O79" si="52">SUM(G80:G81)</f>
        <v>0</v>
      </c>
      <c r="H79" s="17">
        <f t="shared" si="52"/>
        <v>0</v>
      </c>
      <c r="I79" s="17">
        <f t="shared" si="52"/>
        <v>0</v>
      </c>
      <c r="J79" s="17">
        <f t="shared" si="52"/>
        <v>0</v>
      </c>
      <c r="K79" s="17">
        <f t="shared" ref="K79" si="53">SUM(K80:K81)</f>
        <v>0</v>
      </c>
      <c r="L79" s="17">
        <f t="shared" ref="L79" si="54">SUM(L80:L81)</f>
        <v>0</v>
      </c>
      <c r="M79" s="17">
        <f t="shared" ref="M79" si="55">SUM(M80:M81)</f>
        <v>0</v>
      </c>
      <c r="N79" s="17">
        <f t="shared" si="52"/>
        <v>0</v>
      </c>
      <c r="O79" s="17">
        <f t="shared" si="52"/>
        <v>0</v>
      </c>
      <c r="P79" s="17">
        <f t="shared" ref="P79" si="56">SUM(P80:P81)</f>
        <v>62874345.200000003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/>
      <c r="H80" s="20"/>
      <c r="I80" s="20"/>
      <c r="J80" s="20"/>
      <c r="K80" s="18"/>
      <c r="L80" s="18"/>
      <c r="M80" s="18"/>
      <c r="N80" s="18"/>
      <c r="O80" s="18"/>
      <c r="P80" s="18">
        <f>SUM(D80:O80)</f>
        <v>62874345.200000003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57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57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57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58">E79+E76+E71+E67+E63+E53+E46+E37+E27+E17+E11</f>
        <v>180976630.56</v>
      </c>
      <c r="F84" s="25">
        <f t="shared" si="58"/>
        <v>347046704.75999999</v>
      </c>
      <c r="G84" s="25">
        <f t="shared" si="58"/>
        <v>0</v>
      </c>
      <c r="H84" s="25">
        <f t="shared" si="58"/>
        <v>0</v>
      </c>
      <c r="I84" s="25">
        <f t="shared" si="58"/>
        <v>0</v>
      </c>
      <c r="J84" s="25">
        <f t="shared" si="58"/>
        <v>0</v>
      </c>
      <c r="K84" s="25">
        <f t="shared" si="58"/>
        <v>0</v>
      </c>
      <c r="L84" s="25">
        <f t="shared" si="58"/>
        <v>0</v>
      </c>
      <c r="M84" s="25">
        <f t="shared" si="58"/>
        <v>0</v>
      </c>
      <c r="N84" s="25">
        <f t="shared" si="58"/>
        <v>0</v>
      </c>
      <c r="O84" s="25">
        <f t="shared" si="58"/>
        <v>0</v>
      </c>
      <c r="P84" s="25">
        <f t="shared" si="58"/>
        <v>517982551.47000003</v>
      </c>
    </row>
    <row r="85" spans="3:16" x14ac:dyDescent="0.25">
      <c r="F85" s="13"/>
      <c r="K85" s="13"/>
    </row>
    <row r="86" spans="3:16" ht="18.75" x14ac:dyDescent="0.25">
      <c r="C86" s="19" t="s">
        <v>100</v>
      </c>
      <c r="D86" s="15" t="s">
        <v>101</v>
      </c>
      <c r="F86" s="22"/>
      <c r="H86" s="15"/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3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3:16" x14ac:dyDescent="0.25">
      <c r="C92" s="37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</row>
    <row r="93" spans="3:16" x14ac:dyDescent="0.25">
      <c r="H93" s="61"/>
      <c r="I93" s="61"/>
      <c r="J93" s="61"/>
      <c r="K93" s="61"/>
      <c r="L93" s="61"/>
      <c r="M93" s="61"/>
      <c r="N93" s="61"/>
      <c r="O93" s="61"/>
      <c r="P93" s="61"/>
    </row>
  </sheetData>
  <mergeCells count="8">
    <mergeCell ref="H93:P93"/>
    <mergeCell ref="D91:P91"/>
    <mergeCell ref="D92:P92"/>
    <mergeCell ref="C3:P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Amber Gomez</cp:lastModifiedBy>
  <cp:lastPrinted>2022-04-12T16:04:09Z</cp:lastPrinted>
  <dcterms:created xsi:type="dcterms:W3CDTF">2021-07-29T18:58:50Z</dcterms:created>
  <dcterms:modified xsi:type="dcterms:W3CDTF">2022-04-13T03:13:45Z</dcterms:modified>
</cp:coreProperties>
</file>