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Z:\PPP\Transparencia T4 2023\"/>
    </mc:Choice>
  </mc:AlternateContent>
  <xr:revisionPtr revIDLastSave="0" documentId="13_ncr:1_{353E5C62-6030-409B-A084-6FB4C7E9F7E8}" xr6:coauthVersionLast="47" xr6:coauthVersionMax="47" xr10:uidLastSave="{00000000-0000-0000-0000-000000000000}"/>
  <bookViews>
    <workbookView xWindow="-120" yWindow="-120" windowWidth="20730" windowHeight="11160" tabRatio="635" firstSheet="6" activeTab="6" xr2:uid="{A8EB6869-933D-4883-BD87-494BF9318BD0}"/>
  </bookViews>
  <sheets>
    <sheet name="Presentación" sheetId="24" r:id="rId1"/>
    <sheet name="Introducción" sheetId="23" r:id="rId2"/>
    <sheet name="Contenido" sheetId="22" r:id="rId3"/>
    <sheet name="Comunicaciones" sheetId="2" r:id="rId4"/>
    <sheet name="Normas, sistemas, supervisión" sheetId="6" r:id="rId5"/>
    <sheet name="Comercialización" sheetId="1" r:id="rId6"/>
    <sheet name="DAF" sheetId="4" r:id="rId7"/>
    <sheet name="Juridico" sheetId="5" r:id="rId8"/>
    <sheet name="Dirección Agropecuaria" sheetId="26" r:id="rId9"/>
    <sheet name="Dirección ejecutiva" sheetId="8" r:id="rId10"/>
    <sheet name="Gestión de Programas" sheetId="9" state="hidden" r:id="rId11"/>
    <sheet name="OAI" sheetId="10" r:id="rId12"/>
    <sheet name="Recursos Humanos" sheetId="15" r:id="rId13"/>
    <sheet name="Seguridad Militar" sheetId="16" r:id="rId14"/>
    <sheet name="TIC" sheetId="19" r:id="rId15"/>
    <sheet name="Programas" sheetId="20" r:id="rId16"/>
    <sheet name="Logística" sheetId="21" r:id="rId17"/>
    <sheet name="P&amp;D " sheetId="25" r:id="rId18"/>
  </sheets>
  <definedNames>
    <definedName name="___xlfn_IFERROR" localSheetId="17">#REF!</definedName>
    <definedName name="___xlfn_IFERROR" localSheetId="0">#REF!</definedName>
    <definedName name="___xlfn_IFERROR">#REF!</definedName>
    <definedName name="__xlfn_IFERROR" localSheetId="17">#REF!</definedName>
    <definedName name="__xlfn_IFERROR" localSheetId="0">#REF!</definedName>
    <definedName name="__xlfn_IFERROR">#REF!</definedName>
    <definedName name="_xlnm.Print_Area" localSheetId="5">Comercialización!$A$7:$P$18</definedName>
    <definedName name="_xlnm.Print_Area" localSheetId="3">Comunicaciones!$A$8:$P$32</definedName>
    <definedName name="_xlnm.Print_Area" localSheetId="2">Contenido!$A$1:$A$28</definedName>
    <definedName name="_xlnm.Print_Area" localSheetId="6">DAF!$A$9:$P$29</definedName>
    <definedName name="_xlnm.Print_Area" localSheetId="8">'Dirección Agropecuaria'!$A$7:$P$33</definedName>
    <definedName name="_xlnm.Print_Area" localSheetId="9">'Dirección ejecutiva'!$A$8:$P$19</definedName>
    <definedName name="_xlnm.Print_Area" localSheetId="10">'Gestión de Programas'!$A$5:$P$22</definedName>
    <definedName name="_xlnm.Print_Area" localSheetId="1">Introducción!$A$1:$I$46</definedName>
    <definedName name="_xlnm.Print_Area" localSheetId="7">Juridico!$A$7:$P$19</definedName>
    <definedName name="_xlnm.Print_Area" localSheetId="16">Logística!$A$7:$P$18</definedName>
    <definedName name="_xlnm.Print_Area" localSheetId="4">'Normas, sistemas, supervisión'!$A$7:$P$33</definedName>
    <definedName name="_xlnm.Print_Area" localSheetId="11">OAI!$A$7:$P$17</definedName>
    <definedName name="_xlnm.Print_Area" localSheetId="17">'P&amp;D '!$A$8:$P$36</definedName>
    <definedName name="_xlnm.Print_Area" localSheetId="0">Presentación!$A$1:$J$62</definedName>
    <definedName name="_xlnm.Print_Area" localSheetId="15">Programas!$A$1:$P$22</definedName>
    <definedName name="_xlnm.Print_Area" localSheetId="12">'Recursos Humanos'!$A$7:$P$36</definedName>
    <definedName name="_xlnm.Print_Area" localSheetId="13">'Seguridad Militar'!$A$7:$P$19</definedName>
    <definedName name="_xlnm.Print_Area" localSheetId="14">TIC!$A$7:$P$23</definedName>
    <definedName name="pfgdfg" localSheetId="2">#REF!</definedName>
    <definedName name="pfgdfg" localSheetId="1">#REF!</definedName>
    <definedName name="pfgdfg" localSheetId="16">#REF!</definedName>
    <definedName name="pfgdfg" localSheetId="17">#REF!</definedName>
    <definedName name="pfgdfg" localSheetId="0">#REF!</definedName>
    <definedName name="pfgdfg">#REF!</definedName>
    <definedName name="_xlnm.Print_Titles" localSheetId="5">Comercialización!$13:$14</definedName>
    <definedName name="_xlnm.Print_Titles" localSheetId="3">Comunicaciones!$14:$15</definedName>
    <definedName name="_xlnm.Print_Titles" localSheetId="6">DAF!$15:$16</definedName>
    <definedName name="_xlnm.Print_Titles" localSheetId="8">'Dirección Agropecuaria'!$13:$14</definedName>
    <definedName name="_xlnm.Print_Titles" localSheetId="9">'Dirección ejecutiva'!$14:$15</definedName>
    <definedName name="_xlnm.Print_Titles" localSheetId="7">Juridico!$13:$14</definedName>
    <definedName name="_xlnm.Print_Titles" localSheetId="16">Logística!$13:$14</definedName>
    <definedName name="_xlnm.Print_Titles" localSheetId="4">'Normas, sistemas, supervisión'!$14:$15</definedName>
    <definedName name="_xlnm.Print_Titles" localSheetId="11">OAI!$13:$14</definedName>
    <definedName name="_xlnm.Print_Titles" localSheetId="17">'P&amp;D '!$14:$15</definedName>
    <definedName name="_xlnm.Print_Titles" localSheetId="15">Programas!$13:$14</definedName>
    <definedName name="_xlnm.Print_Titles" localSheetId="12">'Recursos Humanos'!$13:$14</definedName>
    <definedName name="_xlnm.Print_Titles" localSheetId="13">'Seguridad Militar'!$13:$14</definedName>
    <definedName name="_xlnm.Print_Titles" localSheetId="14">TIC!$13:$14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 r="AI17" i="5" l="1"/>
  <c r="AE17" i="5"/>
  <c r="AA17" i="5"/>
  <c r="AJ17" i="5" s="1"/>
  <c r="W17" i="5"/>
  <c r="AI33" i="26" l="1"/>
  <c r="K33" i="26" s="1"/>
  <c r="AE33" i="26"/>
  <c r="AJ33" i="26" s="1"/>
  <c r="AA33" i="26"/>
  <c r="I33" i="26" s="1"/>
  <c r="W33" i="26"/>
  <c r="H33" i="26" s="1"/>
  <c r="AI32" i="26"/>
  <c r="K32" i="26" s="1"/>
  <c r="AE32" i="26"/>
  <c r="J32" i="26" s="1"/>
  <c r="AA32" i="26"/>
  <c r="I32" i="26" s="1"/>
  <c r="W32" i="26"/>
  <c r="AJ32" i="26" l="1"/>
  <c r="J33" i="26"/>
  <c r="H32" i="26"/>
  <c r="AI31" i="26" l="1"/>
  <c r="K31" i="26" s="1"/>
  <c r="AE31" i="26"/>
  <c r="J31" i="26" s="1"/>
  <c r="AA31" i="26"/>
  <c r="I31" i="26" s="1"/>
  <c r="W31" i="26"/>
  <c r="H31" i="26" s="1"/>
  <c r="AI30" i="26"/>
  <c r="K30" i="26" s="1"/>
  <c r="AE30" i="26"/>
  <c r="J30" i="26" s="1"/>
  <c r="AA30" i="26"/>
  <c r="W30" i="26"/>
  <c r="H30" i="26" s="1"/>
  <c r="AI29" i="26"/>
  <c r="K29" i="26" s="1"/>
  <c r="AE29" i="26"/>
  <c r="J29" i="26" s="1"/>
  <c r="AA29" i="26"/>
  <c r="I29" i="26" s="1"/>
  <c r="W29" i="26"/>
  <c r="AI27" i="26"/>
  <c r="K27" i="26" s="1"/>
  <c r="AE27" i="26"/>
  <c r="J27" i="26" s="1"/>
  <c r="AA27" i="26"/>
  <c r="I27" i="26" s="1"/>
  <c r="W27" i="26"/>
  <c r="H27" i="26" s="1"/>
  <c r="AI26" i="26"/>
  <c r="K26" i="26" s="1"/>
  <c r="AE26" i="26"/>
  <c r="J26" i="26" s="1"/>
  <c r="AA26" i="26"/>
  <c r="I26" i="26" s="1"/>
  <c r="W26" i="26"/>
  <c r="H26" i="26" s="1"/>
  <c r="AI28" i="26"/>
  <c r="K28" i="26" s="1"/>
  <c r="AE28" i="26"/>
  <c r="J28" i="26" s="1"/>
  <c r="AA28" i="26"/>
  <c r="I28" i="26" s="1"/>
  <c r="W28" i="26"/>
  <c r="H28" i="26" s="1"/>
  <c r="AI25" i="26"/>
  <c r="K25" i="26" s="1"/>
  <c r="AE25" i="26"/>
  <c r="J25" i="26" s="1"/>
  <c r="AA25" i="26"/>
  <c r="I25" i="26" s="1"/>
  <c r="W25" i="26"/>
  <c r="H25" i="26" s="1"/>
  <c r="W24" i="26"/>
  <c r="H24" i="26" s="1"/>
  <c r="AA24" i="26"/>
  <c r="I24" i="26" s="1"/>
  <c r="AE24" i="26"/>
  <c r="J24" i="26" s="1"/>
  <c r="AI24" i="26"/>
  <c r="K24" i="26" s="1"/>
  <c r="AA18" i="26"/>
  <c r="I18" i="26" s="1"/>
  <c r="AA17" i="26"/>
  <c r="I17" i="26" s="1"/>
  <c r="W15" i="26"/>
  <c r="AI23" i="26"/>
  <c r="K23" i="26" s="1"/>
  <c r="AE23" i="26"/>
  <c r="J23" i="26" s="1"/>
  <c r="AA23" i="26"/>
  <c r="I23" i="26" s="1"/>
  <c r="W23" i="26"/>
  <c r="H23" i="26" s="1"/>
  <c r="AI22" i="26"/>
  <c r="K22" i="26" s="1"/>
  <c r="AE22" i="26"/>
  <c r="J22" i="26" s="1"/>
  <c r="AA22" i="26"/>
  <c r="I22" i="26" s="1"/>
  <c r="W22" i="26"/>
  <c r="H22" i="26" s="1"/>
  <c r="AI21" i="26"/>
  <c r="K21" i="26" s="1"/>
  <c r="AE21" i="26"/>
  <c r="J21" i="26" s="1"/>
  <c r="AA21" i="26"/>
  <c r="I21" i="26" s="1"/>
  <c r="W21" i="26"/>
  <c r="H21" i="26" s="1"/>
  <c r="AI20" i="26"/>
  <c r="K20" i="26" s="1"/>
  <c r="AE20" i="26"/>
  <c r="J20" i="26" s="1"/>
  <c r="AA20" i="26"/>
  <c r="I20" i="26" s="1"/>
  <c r="W20" i="26"/>
  <c r="H20" i="26" s="1"/>
  <c r="AI19" i="26"/>
  <c r="K19" i="26" s="1"/>
  <c r="AE19" i="26"/>
  <c r="J19" i="26" s="1"/>
  <c r="AA19" i="26"/>
  <c r="I19" i="26" s="1"/>
  <c r="W19" i="26"/>
  <c r="AI18" i="26"/>
  <c r="K18" i="26" s="1"/>
  <c r="AE18" i="26"/>
  <c r="J18" i="26" s="1"/>
  <c r="W18" i="26"/>
  <c r="AI17" i="26"/>
  <c r="K17" i="26" s="1"/>
  <c r="AE17" i="26"/>
  <c r="J17" i="26" s="1"/>
  <c r="W17" i="26"/>
  <c r="H17" i="26" s="1"/>
  <c r="AI16" i="26"/>
  <c r="K16" i="26" s="1"/>
  <c r="AE16" i="26"/>
  <c r="J16" i="26" s="1"/>
  <c r="AA16" i="26"/>
  <c r="I16" i="26" s="1"/>
  <c r="W16" i="26"/>
  <c r="H16" i="26" s="1"/>
  <c r="AJ29" i="26" l="1"/>
  <c r="E29" i="26" s="1"/>
  <c r="AJ31" i="26"/>
  <c r="E31" i="26" s="1"/>
  <c r="H29" i="26"/>
  <c r="AJ30" i="26"/>
  <c r="E30" i="26" s="1"/>
  <c r="I30" i="26"/>
  <c r="AJ24" i="26"/>
  <c r="E24" i="26" s="1"/>
  <c r="AJ23" i="26"/>
  <c r="E23" i="26" s="1"/>
  <c r="AJ26" i="26"/>
  <c r="E26" i="26" s="1"/>
  <c r="AJ27" i="26"/>
  <c r="E27" i="26" s="1"/>
  <c r="AJ28" i="26"/>
  <c r="E28" i="26" s="1"/>
  <c r="AJ19" i="26"/>
  <c r="E19" i="26" s="1"/>
  <c r="AJ18" i="26"/>
  <c r="E18" i="26" s="1"/>
  <c r="AJ25" i="26"/>
  <c r="E25" i="26" s="1"/>
  <c r="H19" i="26"/>
  <c r="AJ17" i="26"/>
  <c r="E17" i="26" s="1"/>
  <c r="AJ22" i="26"/>
  <c r="E22" i="26" s="1"/>
  <c r="AJ16" i="26"/>
  <c r="E16" i="26" s="1"/>
  <c r="H18" i="26"/>
  <c r="AJ21" i="26"/>
  <c r="E21" i="26" s="1"/>
  <c r="AJ20" i="26"/>
  <c r="E20" i="26" s="1"/>
  <c r="L26" i="20" l="1"/>
  <c r="K26" i="15" l="1"/>
  <c r="K25" i="15"/>
  <c r="E26" i="15"/>
  <c r="E34" i="15"/>
  <c r="K16" i="15"/>
  <c r="E16" i="15" s="1"/>
  <c r="K17" i="15"/>
  <c r="E17" i="15" s="1"/>
  <c r="K18" i="15"/>
  <c r="E18" i="15" s="1"/>
  <c r="K19" i="15"/>
  <c r="K20" i="15"/>
  <c r="K21" i="15"/>
  <c r="K22" i="15"/>
  <c r="K23" i="15"/>
  <c r="E23" i="15" s="1"/>
  <c r="K24" i="15"/>
  <c r="E24" i="15" s="1"/>
  <c r="K27" i="15"/>
  <c r="E27" i="15" s="1"/>
  <c r="K28" i="15"/>
  <c r="K29" i="15"/>
  <c r="K30" i="15"/>
  <c r="K31" i="15"/>
  <c r="K32" i="15"/>
  <c r="K33" i="15"/>
  <c r="K34" i="15"/>
  <c r="K35" i="15"/>
  <c r="E35" i="15" s="1"/>
  <c r="K36" i="15"/>
  <c r="E36" i="15" s="1"/>
  <c r="K15" i="15"/>
  <c r="E15" i="15" s="1"/>
  <c r="AJ30" i="15"/>
  <c r="E30" i="15" s="1"/>
  <c r="E29" i="15"/>
  <c r="E28" i="15"/>
  <c r="E25" i="15"/>
  <c r="E19" i="15"/>
  <c r="E20" i="15"/>
  <c r="E21" i="15"/>
  <c r="E22" i="15"/>
  <c r="E31" i="15"/>
  <c r="E32" i="15"/>
  <c r="E33" i="15"/>
  <c r="J16" i="15"/>
  <c r="J17" i="15"/>
  <c r="J18" i="15"/>
  <c r="J19" i="15"/>
  <c r="J20" i="15"/>
  <c r="J21" i="15"/>
  <c r="J22" i="15"/>
  <c r="J23" i="15"/>
  <c r="J24" i="15"/>
  <c r="J25" i="15"/>
  <c r="J26" i="15"/>
  <c r="J27" i="15"/>
  <c r="J28" i="15"/>
  <c r="J29" i="15"/>
  <c r="J30" i="15"/>
  <c r="J31" i="15"/>
  <c r="J32" i="15"/>
  <c r="J33" i="15"/>
  <c r="J34" i="15"/>
  <c r="J35" i="15"/>
  <c r="J36" i="15"/>
  <c r="I16" i="15"/>
  <c r="I17" i="15"/>
  <c r="I18" i="15"/>
  <c r="I19" i="15"/>
  <c r="I20" i="15"/>
  <c r="I21" i="15"/>
  <c r="I22" i="15"/>
  <c r="I23" i="15"/>
  <c r="I24" i="15"/>
  <c r="I25" i="15"/>
  <c r="I26" i="15"/>
  <c r="I27" i="15"/>
  <c r="I28" i="15"/>
  <c r="I29" i="15"/>
  <c r="I30" i="15"/>
  <c r="I31" i="15"/>
  <c r="I32" i="15"/>
  <c r="I33" i="15"/>
  <c r="I34" i="15"/>
  <c r="I35" i="15"/>
  <c r="I36" i="15"/>
  <c r="H16" i="15"/>
  <c r="H17" i="15"/>
  <c r="H18" i="15"/>
  <c r="H19" i="15"/>
  <c r="H20" i="15"/>
  <c r="H21" i="15"/>
  <c r="H22" i="15"/>
  <c r="H23" i="15"/>
  <c r="H24" i="15"/>
  <c r="H25" i="15"/>
  <c r="H26" i="15"/>
  <c r="H27" i="15"/>
  <c r="H28" i="15"/>
  <c r="H29" i="15"/>
  <c r="H30" i="15"/>
  <c r="H31" i="15"/>
  <c r="H32" i="15"/>
  <c r="H33" i="15"/>
  <c r="H34" i="15"/>
  <c r="H35" i="15"/>
  <c r="H36" i="15"/>
  <c r="J15" i="15"/>
  <c r="I15" i="15"/>
  <c r="H15" i="15"/>
  <c r="AI32" i="2" l="1"/>
  <c r="K32" i="2" s="1"/>
  <c r="AE32" i="2"/>
  <c r="J32" i="2" s="1"/>
  <c r="AA32" i="2"/>
  <c r="I32" i="2" s="1"/>
  <c r="W32" i="2"/>
  <c r="H32" i="2" s="1"/>
  <c r="AI31" i="2"/>
  <c r="K31" i="2" s="1"/>
  <c r="AE31" i="2"/>
  <c r="J31" i="2" s="1"/>
  <c r="AA31" i="2"/>
  <c r="I31" i="2" s="1"/>
  <c r="W31" i="2"/>
  <c r="H31" i="2" s="1"/>
  <c r="AJ32" i="2" l="1"/>
  <c r="E32" i="2" s="1"/>
  <c r="AJ31" i="2"/>
  <c r="E31" i="2" s="1"/>
  <c r="S35" i="15"/>
  <c r="S34" i="15"/>
  <c r="R33" i="15"/>
  <c r="S27" i="15"/>
  <c r="S26" i="15"/>
  <c r="S25" i="15"/>
  <c r="S23" i="15"/>
  <c r="S32" i="15"/>
  <c r="S31" i="15"/>
  <c r="R31" i="15"/>
  <c r="S19" i="15"/>
  <c r="R19" i="15"/>
  <c r="AI33" i="25" l="1"/>
  <c r="T33" i="25" s="1"/>
  <c r="W33" i="25" s="1"/>
  <c r="AE33" i="25"/>
  <c r="J33" i="25" s="1"/>
  <c r="AA33" i="25"/>
  <c r="I33" i="25" s="1"/>
  <c r="V33" i="25"/>
  <c r="U33" i="25"/>
  <c r="AI32" i="25"/>
  <c r="AE32" i="25"/>
  <c r="J32" i="25" s="1"/>
  <c r="AA32" i="25"/>
  <c r="I32" i="25" s="1"/>
  <c r="W32" i="25"/>
  <c r="AI31" i="25"/>
  <c r="K31" i="25" s="1"/>
  <c r="AE31" i="25"/>
  <c r="J31" i="25" s="1"/>
  <c r="AA31" i="25"/>
  <c r="W31" i="25"/>
  <c r="H31" i="25" s="1"/>
  <c r="AI30" i="25"/>
  <c r="K30" i="25" s="1"/>
  <c r="AE30" i="25"/>
  <c r="J30" i="25" s="1"/>
  <c r="AA30" i="25"/>
  <c r="I30" i="25" s="1"/>
  <c r="W30" i="25"/>
  <c r="AI29" i="25"/>
  <c r="AE29" i="25"/>
  <c r="AA29" i="25"/>
  <c r="I29" i="25" s="1"/>
  <c r="W29" i="25"/>
  <c r="H29" i="25" s="1"/>
  <c r="AI28" i="25"/>
  <c r="K28" i="25" s="1"/>
  <c r="AE28" i="25"/>
  <c r="AA28" i="25"/>
  <c r="W28" i="25"/>
  <c r="AE27" i="25"/>
  <c r="J27" i="25" s="1"/>
  <c r="AA27" i="25"/>
  <c r="I27" i="25" s="1"/>
  <c r="W27" i="25"/>
  <c r="K32" i="25"/>
  <c r="H32" i="25"/>
  <c r="I31" i="25"/>
  <c r="K29" i="25"/>
  <c r="J29" i="25"/>
  <c r="J28" i="25"/>
  <c r="I28" i="25"/>
  <c r="H28" i="25"/>
  <c r="K27" i="25"/>
  <c r="AJ32" i="25" l="1"/>
  <c r="E32" i="25" s="1"/>
  <c r="K33" i="25"/>
  <c r="AJ27" i="25"/>
  <c r="E27" i="25" s="1"/>
  <c r="AJ31" i="25"/>
  <c r="E31" i="25" s="1"/>
  <c r="AJ29" i="25"/>
  <c r="E29" i="25" s="1"/>
  <c r="AJ30" i="25"/>
  <c r="E30" i="25" s="1"/>
  <c r="H27" i="25"/>
  <c r="AJ28" i="25"/>
  <c r="E28" i="25" s="1"/>
  <c r="AJ33" i="25"/>
  <c r="E33" i="25" s="1"/>
  <c r="H33" i="25"/>
  <c r="H30" i="25"/>
  <c r="W16" i="2" l="1"/>
  <c r="AI36" i="25"/>
  <c r="K36" i="25" s="1"/>
  <c r="AE36" i="25"/>
  <c r="J36" i="25" s="1"/>
  <c r="AA36" i="25"/>
  <c r="I36" i="25" s="1"/>
  <c r="W36" i="25"/>
  <c r="H36" i="25" s="1"/>
  <c r="AI35" i="25"/>
  <c r="AE35" i="25"/>
  <c r="J35" i="25" s="1"/>
  <c r="AA35" i="25"/>
  <c r="W35" i="25"/>
  <c r="AI34" i="25"/>
  <c r="AE34" i="25"/>
  <c r="J34" i="25" s="1"/>
  <c r="AA34" i="25"/>
  <c r="W34" i="25"/>
  <c r="AI26" i="25"/>
  <c r="K26" i="25" s="1"/>
  <c r="AE26" i="25"/>
  <c r="J26" i="25" s="1"/>
  <c r="AA26" i="25"/>
  <c r="I26" i="25" s="1"/>
  <c r="W26" i="25"/>
  <c r="H26" i="25" s="1"/>
  <c r="AI25" i="25"/>
  <c r="K25" i="25" s="1"/>
  <c r="AE25" i="25"/>
  <c r="J25" i="25" s="1"/>
  <c r="AA25" i="25"/>
  <c r="I25" i="25" s="1"/>
  <c r="W25" i="25"/>
  <c r="H25" i="25" s="1"/>
  <c r="AI24" i="25"/>
  <c r="K24" i="25" s="1"/>
  <c r="AE24" i="25"/>
  <c r="J24" i="25" s="1"/>
  <c r="AA24" i="25"/>
  <c r="I24" i="25" s="1"/>
  <c r="W24" i="25"/>
  <c r="H24" i="25" s="1"/>
  <c r="AI23" i="25"/>
  <c r="K23" i="25" s="1"/>
  <c r="AE23" i="25"/>
  <c r="J23" i="25" s="1"/>
  <c r="AA23" i="25"/>
  <c r="I23" i="25" s="1"/>
  <c r="W23" i="25"/>
  <c r="H23" i="25" s="1"/>
  <c r="AI22" i="25"/>
  <c r="K22" i="25" s="1"/>
  <c r="AE22" i="25"/>
  <c r="J22" i="25" s="1"/>
  <c r="AA22" i="25"/>
  <c r="I22" i="25" s="1"/>
  <c r="W22" i="25"/>
  <c r="H22" i="25" s="1"/>
  <c r="AI21" i="25"/>
  <c r="K21" i="25" s="1"/>
  <c r="AE21" i="25"/>
  <c r="J21" i="25" s="1"/>
  <c r="AA21" i="25"/>
  <c r="I21" i="25" s="1"/>
  <c r="W21" i="25"/>
  <c r="H21" i="25" s="1"/>
  <c r="AI20" i="25"/>
  <c r="K20" i="25" s="1"/>
  <c r="AE20" i="25"/>
  <c r="J20" i="25" s="1"/>
  <c r="AA20" i="25"/>
  <c r="I20" i="25" s="1"/>
  <c r="W20" i="25"/>
  <c r="H20" i="25" s="1"/>
  <c r="AI19" i="25"/>
  <c r="K19" i="25" s="1"/>
  <c r="AE19" i="25"/>
  <c r="J19" i="25" s="1"/>
  <c r="AA19" i="25"/>
  <c r="I19" i="25" s="1"/>
  <c r="W19" i="25"/>
  <c r="H19" i="25" s="1"/>
  <c r="AI18" i="25"/>
  <c r="K18" i="25" s="1"/>
  <c r="AE18" i="25"/>
  <c r="J18" i="25" s="1"/>
  <c r="AA18" i="25"/>
  <c r="I18" i="25" s="1"/>
  <c r="W18" i="25"/>
  <c r="H18" i="25" s="1"/>
  <c r="AI17" i="25"/>
  <c r="K17" i="25" s="1"/>
  <c r="AE17" i="25"/>
  <c r="J17" i="25" s="1"/>
  <c r="AA17" i="25"/>
  <c r="I17" i="25" s="1"/>
  <c r="W17" i="25"/>
  <c r="H17" i="25" s="1"/>
  <c r="AI16" i="25"/>
  <c r="K16" i="25" s="1"/>
  <c r="AE16" i="25"/>
  <c r="J16" i="25" s="1"/>
  <c r="AA16" i="25"/>
  <c r="I16" i="25" s="1"/>
  <c r="W16" i="25"/>
  <c r="H16" i="25" s="1"/>
  <c r="AJ17" i="21"/>
  <c r="E17" i="21" s="1"/>
  <c r="AI17" i="21"/>
  <c r="K17" i="21" s="1"/>
  <c r="AE17" i="21"/>
  <c r="J17" i="21" s="1"/>
  <c r="AA17" i="21"/>
  <c r="I17" i="21" s="1"/>
  <c r="W17" i="21"/>
  <c r="H17" i="21" s="1"/>
  <c r="E18" i="21"/>
  <c r="AI18" i="21"/>
  <c r="K18" i="21" s="1"/>
  <c r="AE18" i="21"/>
  <c r="J18" i="21" s="1"/>
  <c r="AA18" i="21"/>
  <c r="I18" i="21" s="1"/>
  <c r="W18" i="21"/>
  <c r="AJ18" i="21" s="1"/>
  <c r="AI16" i="21"/>
  <c r="K16" i="21" s="1"/>
  <c r="AE16" i="21"/>
  <c r="J16" i="21" s="1"/>
  <c r="AA16" i="21"/>
  <c r="I16" i="21" s="1"/>
  <c r="W16" i="21"/>
  <c r="H16" i="21" s="1"/>
  <c r="AI15" i="21"/>
  <c r="K15" i="21" s="1"/>
  <c r="AE15" i="21"/>
  <c r="J15" i="21" s="1"/>
  <c r="AA15" i="21"/>
  <c r="I15" i="21" s="1"/>
  <c r="W15" i="21"/>
  <c r="H15" i="21" s="1"/>
  <c r="AJ16" i="25" l="1"/>
  <c r="E16" i="25" s="1"/>
  <c r="AJ19" i="25"/>
  <c r="E19" i="25" s="1"/>
  <c r="AJ17" i="25"/>
  <c r="E17" i="25" s="1"/>
  <c r="AJ18" i="25"/>
  <c r="E18" i="25" s="1"/>
  <c r="AJ20" i="25"/>
  <c r="E20" i="25" s="1"/>
  <c r="AJ34" i="25"/>
  <c r="E34" i="25" s="1"/>
  <c r="AJ36" i="25"/>
  <c r="E36" i="25" s="1"/>
  <c r="AJ35" i="25"/>
  <c r="AJ21" i="25"/>
  <c r="E21" i="25" s="1"/>
  <c r="AJ26" i="25"/>
  <c r="E26" i="25" s="1"/>
  <c r="AJ25" i="25"/>
  <c r="E25" i="25" s="1"/>
  <c r="H34" i="25"/>
  <c r="AJ24" i="25"/>
  <c r="E24" i="25" s="1"/>
  <c r="AJ23" i="25"/>
  <c r="E23" i="25" s="1"/>
  <c r="AJ22" i="25"/>
  <c r="E22" i="25" s="1"/>
  <c r="H18" i="21"/>
  <c r="AJ16" i="21"/>
  <c r="E16" i="21" s="1"/>
  <c r="AJ15" i="21"/>
  <c r="E15" i="21" s="1"/>
  <c r="AI22" i="20" l="1"/>
  <c r="W22" i="20"/>
  <c r="AE21" i="20"/>
  <c r="AA21" i="20"/>
  <c r="W21" i="20"/>
  <c r="W20" i="20"/>
  <c r="AJ19" i="20"/>
  <c r="AE19" i="20"/>
  <c r="W19" i="20"/>
  <c r="AI18" i="20"/>
  <c r="AE18" i="20"/>
  <c r="AJ18" i="20" s="1"/>
  <c r="AA18" i="20"/>
  <c r="W18" i="20"/>
  <c r="AJ17" i="20"/>
  <c r="AI17" i="20"/>
  <c r="AE17" i="20"/>
  <c r="W17" i="20"/>
  <c r="AI16" i="20"/>
  <c r="AE16" i="20"/>
  <c r="AA16" i="20"/>
  <c r="W16" i="20"/>
  <c r="AJ16" i="20" s="1"/>
  <c r="AJ15" i="20"/>
  <c r="AI15" i="20"/>
  <c r="AE15" i="20"/>
  <c r="W15" i="20"/>
  <c r="AI23" i="19" l="1"/>
  <c r="AE23" i="19"/>
  <c r="AA23" i="19"/>
  <c r="W23" i="19"/>
  <c r="AJ23" i="19" s="1"/>
  <c r="AI22" i="19"/>
  <c r="K22" i="19" s="1"/>
  <c r="AE22" i="19"/>
  <c r="AA22" i="19"/>
  <c r="W22" i="19"/>
  <c r="AI21" i="19"/>
  <c r="K21" i="19" s="1"/>
  <c r="AE21" i="19"/>
  <c r="J21" i="19" s="1"/>
  <c r="AA21" i="19"/>
  <c r="I21" i="19" s="1"/>
  <c r="W21" i="19"/>
  <c r="H21" i="19" s="1"/>
  <c r="AI20" i="19"/>
  <c r="K20" i="19" s="1"/>
  <c r="AE20" i="19"/>
  <c r="J20" i="19" s="1"/>
  <c r="AA20" i="19"/>
  <c r="I20" i="19" s="1"/>
  <c r="W20" i="19"/>
  <c r="H20" i="19" s="1"/>
  <c r="AI19" i="19"/>
  <c r="K19" i="19" s="1"/>
  <c r="AE19" i="19"/>
  <c r="J19" i="19" s="1"/>
  <c r="AA19" i="19"/>
  <c r="I19" i="19" s="1"/>
  <c r="W19" i="19"/>
  <c r="H19" i="19" s="1"/>
  <c r="AI18" i="19"/>
  <c r="K18" i="19" s="1"/>
  <c r="AE18" i="19"/>
  <c r="AA18" i="19"/>
  <c r="W18" i="19"/>
  <c r="AJ18" i="19" s="1"/>
  <c r="AI17" i="19"/>
  <c r="AE17" i="19"/>
  <c r="AA17" i="19"/>
  <c r="W17" i="19"/>
  <c r="H17" i="19" s="1"/>
  <c r="AI16" i="19"/>
  <c r="AE16" i="19"/>
  <c r="AA16" i="19"/>
  <c r="I16" i="19" s="1"/>
  <c r="W16" i="19"/>
  <c r="AI15" i="19"/>
  <c r="K15" i="19" s="1"/>
  <c r="AE15" i="19"/>
  <c r="AA15" i="19"/>
  <c r="I15" i="19" s="1"/>
  <c r="W15" i="19"/>
  <c r="AJ22" i="19" l="1"/>
  <c r="AJ15" i="19"/>
  <c r="AJ21" i="19"/>
  <c r="AJ20" i="19"/>
  <c r="AJ17" i="19"/>
  <c r="AJ16" i="19"/>
  <c r="I17" i="19"/>
  <c r="AJ19" i="19"/>
  <c r="AI34" i="15" l="1"/>
  <c r="AI20" i="8" l="1"/>
  <c r="AE20" i="8"/>
  <c r="J20" i="8" s="1"/>
  <c r="AA20" i="8"/>
  <c r="I20" i="8" s="1"/>
  <c r="W20" i="8"/>
  <c r="H20" i="8" s="1"/>
  <c r="K20" i="8"/>
  <c r="AI19" i="8"/>
  <c r="K19" i="8" s="1"/>
  <c r="AE19" i="8"/>
  <c r="J19" i="8" s="1"/>
  <c r="AA19" i="8"/>
  <c r="W19" i="8"/>
  <c r="AJ19" i="8" s="1"/>
  <c r="I19" i="8"/>
  <c r="H19" i="8"/>
  <c r="AI18" i="8"/>
  <c r="AE18" i="8"/>
  <c r="J18" i="8" s="1"/>
  <c r="AA18" i="8"/>
  <c r="I18" i="8" s="1"/>
  <c r="W18" i="8"/>
  <c r="AJ18" i="8" s="1"/>
  <c r="K18" i="8"/>
  <c r="AI17" i="8"/>
  <c r="K17" i="8" s="1"/>
  <c r="AE17" i="8"/>
  <c r="J17" i="8" s="1"/>
  <c r="AA17" i="8"/>
  <c r="I17" i="8" s="1"/>
  <c r="W17" i="8"/>
  <c r="H17" i="8" s="1"/>
  <c r="AI16" i="8"/>
  <c r="K16" i="8" s="1"/>
  <c r="AE16" i="8"/>
  <c r="J16" i="8" s="1"/>
  <c r="AA16" i="8"/>
  <c r="I16" i="8" s="1"/>
  <c r="W16" i="8"/>
  <c r="H16" i="8" s="1"/>
  <c r="H18" i="8" l="1"/>
  <c r="AJ16" i="8"/>
  <c r="AJ17" i="8"/>
  <c r="E17" i="8" s="1"/>
  <c r="AJ20" i="8"/>
  <c r="E20" i="8" s="1"/>
  <c r="AI36" i="15" l="1"/>
  <c r="AI35" i="15"/>
  <c r="AJ34" i="15"/>
  <c r="AI33" i="15"/>
  <c r="AI32" i="15"/>
  <c r="AI31" i="15"/>
  <c r="AI30" i="15"/>
  <c r="AI29" i="15"/>
  <c r="AJ29" i="15" s="1"/>
  <c r="AI28" i="15"/>
  <c r="AI27" i="15"/>
  <c r="AI26" i="15"/>
  <c r="AJ25" i="15"/>
  <c r="AI25" i="15"/>
  <c r="AI24" i="15"/>
  <c r="AI23" i="15"/>
  <c r="AI22" i="15"/>
  <c r="AI21" i="15"/>
  <c r="AI20" i="15"/>
  <c r="AI19" i="15"/>
  <c r="AI18" i="15"/>
  <c r="AJ18" i="15" s="1"/>
  <c r="AI17" i="15"/>
  <c r="AI16" i="15"/>
  <c r="AI15" i="15"/>
  <c r="AJ26" i="15" l="1"/>
  <c r="AE18" i="15"/>
  <c r="AA18" i="15"/>
  <c r="W18" i="15"/>
  <c r="AA17" i="15"/>
  <c r="AJ19" i="16"/>
  <c r="E19" i="16" s="1"/>
  <c r="AI19" i="16"/>
  <c r="AE19" i="16"/>
  <c r="AA19" i="16"/>
  <c r="W19" i="16"/>
  <c r="K19" i="16"/>
  <c r="J19" i="16"/>
  <c r="I19" i="16"/>
  <c r="H19" i="16"/>
  <c r="AI18" i="16"/>
  <c r="K18" i="16" s="1"/>
  <c r="AE18" i="16"/>
  <c r="J18" i="16" s="1"/>
  <c r="AA18" i="16"/>
  <c r="W18" i="16"/>
  <c r="I18" i="16"/>
  <c r="H18" i="16"/>
  <c r="AI17" i="16"/>
  <c r="K17" i="16" s="1"/>
  <c r="AE17" i="16"/>
  <c r="J17" i="16" s="1"/>
  <c r="AA17" i="16"/>
  <c r="I17" i="16" s="1"/>
  <c r="W17" i="16"/>
  <c r="H17" i="16" s="1"/>
  <c r="AI16" i="16"/>
  <c r="AE16" i="16"/>
  <c r="AA16" i="16"/>
  <c r="W16" i="16"/>
  <c r="H16" i="16" s="1"/>
  <c r="K16" i="16"/>
  <c r="J16" i="16"/>
  <c r="I16" i="16"/>
  <c r="AI15" i="16"/>
  <c r="AE15" i="16"/>
  <c r="AA15" i="16"/>
  <c r="W15" i="16"/>
  <c r="AJ15" i="16" s="1"/>
  <c r="E15" i="16" s="1"/>
  <c r="K15" i="16"/>
  <c r="J15" i="16"/>
  <c r="I15" i="16"/>
  <c r="H15" i="16"/>
  <c r="AJ18" i="16" l="1"/>
  <c r="E18" i="16" s="1"/>
  <c r="AJ17" i="16"/>
  <c r="E17" i="16" s="1"/>
  <c r="AJ16" i="16"/>
  <c r="E16" i="16" s="1"/>
  <c r="W17" i="10" l="1"/>
  <c r="W16" i="10"/>
  <c r="H16" i="10" s="1"/>
  <c r="AA16" i="10"/>
  <c r="I16" i="10" s="1"/>
  <c r="AE16" i="10"/>
  <c r="J16" i="10" s="1"/>
  <c r="AI16" i="10"/>
  <c r="AI29" i="4"/>
  <c r="K29" i="4" s="1"/>
  <c r="AE29" i="4"/>
  <c r="J29" i="4" s="1"/>
  <c r="AA29" i="4"/>
  <c r="I29" i="4" s="1"/>
  <c r="W29" i="4"/>
  <c r="H29" i="4" s="1"/>
  <c r="AI28" i="4"/>
  <c r="K28" i="4" s="1"/>
  <c r="AE28" i="4"/>
  <c r="J28" i="4" s="1"/>
  <c r="AA28" i="4"/>
  <c r="I28" i="4" s="1"/>
  <c r="W28" i="4"/>
  <c r="H28" i="4" s="1"/>
  <c r="AI27" i="4"/>
  <c r="K27" i="4" s="1"/>
  <c r="AE27" i="4"/>
  <c r="J27" i="4" s="1"/>
  <c r="AA27" i="4"/>
  <c r="I27" i="4" s="1"/>
  <c r="W27" i="4"/>
  <c r="H27" i="4" s="1"/>
  <c r="AI26" i="4"/>
  <c r="K26" i="4" s="1"/>
  <c r="AE26" i="4"/>
  <c r="J26" i="4" s="1"/>
  <c r="AA26" i="4"/>
  <c r="I26" i="4" s="1"/>
  <c r="W26" i="4"/>
  <c r="H26" i="4" s="1"/>
  <c r="AI25" i="4"/>
  <c r="K25" i="4" s="1"/>
  <c r="AE25" i="4"/>
  <c r="J25" i="4" s="1"/>
  <c r="AA25" i="4"/>
  <c r="I25" i="4" s="1"/>
  <c r="W25" i="4"/>
  <c r="H25" i="4" s="1"/>
  <c r="AI24" i="4"/>
  <c r="K24" i="4" s="1"/>
  <c r="AE24" i="4"/>
  <c r="J24" i="4" s="1"/>
  <c r="AA24" i="4"/>
  <c r="I24" i="4" s="1"/>
  <c r="W24" i="4"/>
  <c r="H24" i="4" s="1"/>
  <c r="AI23" i="4"/>
  <c r="K23" i="4" s="1"/>
  <c r="AE23" i="4"/>
  <c r="J23" i="4" s="1"/>
  <c r="AA23" i="4"/>
  <c r="I23" i="4" s="1"/>
  <c r="W23" i="4"/>
  <c r="H23" i="4" s="1"/>
  <c r="AI22" i="4"/>
  <c r="K22" i="4" s="1"/>
  <c r="AE22" i="4"/>
  <c r="J22" i="4" s="1"/>
  <c r="AA22" i="4"/>
  <c r="I22" i="4" s="1"/>
  <c r="W22" i="4"/>
  <c r="H22" i="4" s="1"/>
  <c r="AI21" i="4"/>
  <c r="K21" i="4" s="1"/>
  <c r="AE21" i="4"/>
  <c r="J21" i="4" s="1"/>
  <c r="AA21" i="4"/>
  <c r="I21" i="4" s="1"/>
  <c r="W21" i="4"/>
  <c r="H21" i="4" s="1"/>
  <c r="AI20" i="4"/>
  <c r="K20" i="4" s="1"/>
  <c r="AE20" i="4"/>
  <c r="J20" i="4" s="1"/>
  <c r="AA20" i="4"/>
  <c r="I20" i="4" s="1"/>
  <c r="W20" i="4"/>
  <c r="AI19" i="4"/>
  <c r="K19" i="4" s="1"/>
  <c r="AE19" i="4"/>
  <c r="J19" i="4" s="1"/>
  <c r="AA19" i="4"/>
  <c r="I19" i="4" s="1"/>
  <c r="W19" i="4"/>
  <c r="H19" i="4" s="1"/>
  <c r="E19" i="4"/>
  <c r="AI18" i="4"/>
  <c r="K18" i="4" s="1"/>
  <c r="AE18" i="4"/>
  <c r="J18" i="4" s="1"/>
  <c r="AA18" i="4"/>
  <c r="I18" i="4" s="1"/>
  <c r="W18" i="4"/>
  <c r="H18" i="4" s="1"/>
  <c r="AI17" i="4"/>
  <c r="K17" i="4" s="1"/>
  <c r="AE17" i="4"/>
  <c r="J17" i="4" s="1"/>
  <c r="AA17" i="4"/>
  <c r="I17" i="4" s="1"/>
  <c r="W17" i="4"/>
  <c r="H17" i="4" s="1"/>
  <c r="AJ16" i="10" l="1"/>
  <c r="E16" i="10" s="1"/>
  <c r="K16" i="10"/>
  <c r="AA17" i="10"/>
  <c r="H17" i="10"/>
  <c r="AJ29" i="4"/>
  <c r="E29" i="4" s="1"/>
  <c r="AJ24" i="4"/>
  <c r="E24" i="4" s="1"/>
  <c r="AJ20" i="4"/>
  <c r="E20" i="4" s="1"/>
  <c r="AJ27" i="4"/>
  <c r="E27" i="4" s="1"/>
  <c r="AJ25" i="4"/>
  <c r="E25" i="4" s="1"/>
  <c r="H20" i="4"/>
  <c r="AJ18" i="4"/>
  <c r="E18" i="4" s="1"/>
  <c r="AJ23" i="4"/>
  <c r="E23" i="4" s="1"/>
  <c r="AJ28" i="4"/>
  <c r="E28" i="4" s="1"/>
  <c r="AJ22" i="4"/>
  <c r="E22" i="4" s="1"/>
  <c r="AJ17" i="4"/>
  <c r="E17" i="4" s="1"/>
  <c r="AJ21" i="4"/>
  <c r="E21" i="4" s="1"/>
  <c r="AJ26" i="4"/>
  <c r="E26" i="4" s="1"/>
  <c r="I17" i="10" l="1"/>
  <c r="AE17" i="10"/>
  <c r="AE36" i="15"/>
  <c r="AA36" i="15"/>
  <c r="W36" i="15"/>
  <c r="AJ36" i="15" s="1"/>
  <c r="AE35" i="15"/>
  <c r="AA35" i="15"/>
  <c r="W35" i="15"/>
  <c r="O35" i="15"/>
  <c r="AE34" i="15"/>
  <c r="AA34" i="15"/>
  <c r="W34" i="15"/>
  <c r="AE33" i="15"/>
  <c r="AA33" i="15"/>
  <c r="W33" i="15"/>
  <c r="AE32" i="15"/>
  <c r="AA32" i="15"/>
  <c r="W32" i="15"/>
  <c r="AE31" i="15"/>
  <c r="AA31" i="15"/>
  <c r="W31" i="15"/>
  <c r="AJ31" i="15" s="1"/>
  <c r="AE30" i="15"/>
  <c r="AA30" i="15"/>
  <c r="W30" i="15"/>
  <c r="AA29" i="15"/>
  <c r="W29" i="15"/>
  <c r="AE28" i="15"/>
  <c r="AA28" i="15"/>
  <c r="W28" i="15"/>
  <c r="AJ28" i="15" s="1"/>
  <c r="O28" i="15"/>
  <c r="AE27" i="15"/>
  <c r="AA27" i="15"/>
  <c r="W27" i="15"/>
  <c r="AJ27" i="15" s="1"/>
  <c r="AE26" i="15"/>
  <c r="AA26" i="15"/>
  <c r="W26" i="15"/>
  <c r="O26" i="15"/>
  <c r="AE25" i="15"/>
  <c r="AA25" i="15"/>
  <c r="W25" i="15"/>
  <c r="O25" i="15"/>
  <c r="AE24" i="15"/>
  <c r="AA24" i="15"/>
  <c r="W24" i="15"/>
  <c r="AJ24" i="15" s="1"/>
  <c r="AE23" i="15"/>
  <c r="AA23" i="15"/>
  <c r="W23" i="15"/>
  <c r="AE22" i="15"/>
  <c r="AA22" i="15"/>
  <c r="W22" i="15"/>
  <c r="AJ22" i="15" s="1"/>
  <c r="AE21" i="15"/>
  <c r="AA21" i="15"/>
  <c r="W21" i="15"/>
  <c r="AE20" i="15"/>
  <c r="AA20" i="15"/>
  <c r="W20" i="15"/>
  <c r="AJ20" i="15" s="1"/>
  <c r="AE19" i="15"/>
  <c r="AA19" i="15"/>
  <c r="W19" i="15"/>
  <c r="AJ19" i="15" s="1"/>
  <c r="AE17" i="15"/>
  <c r="W17" i="15"/>
  <c r="AJ17" i="15" s="1"/>
  <c r="AE16" i="15"/>
  <c r="AA16" i="15"/>
  <c r="W16" i="15"/>
  <c r="AE15" i="15"/>
  <c r="AA15" i="15"/>
  <c r="W15" i="15"/>
  <c r="J17" i="10" l="1"/>
  <c r="AI17" i="10"/>
  <c r="AJ23" i="15"/>
  <c r="AJ35" i="15"/>
  <c r="AJ16" i="15"/>
  <c r="AJ15" i="15"/>
  <c r="AJ32" i="15"/>
  <c r="AJ21" i="15"/>
  <c r="AJ33" i="15"/>
  <c r="K17" i="10" l="1"/>
  <c r="AJ17" i="10"/>
  <c r="E17" i="10" s="1"/>
  <c r="AI15" i="10"/>
  <c r="AE15" i="10"/>
  <c r="J15" i="10" s="1"/>
  <c r="AA15" i="10"/>
  <c r="I15" i="10" s="1"/>
  <c r="W15" i="10"/>
  <c r="H15" i="10" s="1"/>
  <c r="AJ15" i="10" l="1"/>
  <c r="E15" i="10" s="1"/>
  <c r="K15" i="10"/>
  <c r="AI22" i="9"/>
  <c r="W22" i="9"/>
  <c r="AJ22" i="9" s="1"/>
  <c r="AE21" i="9"/>
  <c r="AA21" i="9"/>
  <c r="W21" i="9"/>
  <c r="AI20" i="9"/>
  <c r="AE20" i="9"/>
  <c r="AA20" i="9"/>
  <c r="W20" i="9"/>
  <c r="AJ20" i="9" s="1"/>
  <c r="AI19" i="9"/>
  <c r="AE19" i="9"/>
  <c r="AA19" i="9"/>
  <c r="W19" i="9"/>
  <c r="AJ19" i="9" s="1"/>
  <c r="AI18" i="9"/>
  <c r="AE18" i="9"/>
  <c r="AA18" i="9"/>
  <c r="W18" i="9"/>
  <c r="AJ18" i="9" s="1"/>
  <c r="AI17" i="9"/>
  <c r="AE17" i="9"/>
  <c r="AA17" i="9"/>
  <c r="W17" i="9"/>
  <c r="AJ17" i="9" s="1"/>
  <c r="AI16" i="9"/>
  <c r="AE16" i="9"/>
  <c r="AA16" i="9"/>
  <c r="W16" i="9"/>
  <c r="AJ16" i="9" s="1"/>
  <c r="AI15" i="9"/>
  <c r="AE15" i="9"/>
  <c r="AA15" i="9"/>
  <c r="W15" i="9"/>
  <c r="AJ15" i="9" s="1"/>
  <c r="AI33" i="6" l="1"/>
  <c r="K33" i="6" s="1"/>
  <c r="AE33" i="6"/>
  <c r="J33" i="6" s="1"/>
  <c r="AA33" i="6"/>
  <c r="I33" i="6" s="1"/>
  <c r="W33" i="6"/>
  <c r="AI32" i="6"/>
  <c r="K32" i="6" s="1"/>
  <c r="AE32" i="6"/>
  <c r="J32" i="6" s="1"/>
  <c r="AA32" i="6"/>
  <c r="I32" i="6" s="1"/>
  <c r="W32" i="6"/>
  <c r="H32" i="6" s="1"/>
  <c r="AI31" i="6"/>
  <c r="K31" i="6" s="1"/>
  <c r="AE31" i="6"/>
  <c r="J31" i="6" s="1"/>
  <c r="AA31" i="6"/>
  <c r="I31" i="6" s="1"/>
  <c r="W31" i="6"/>
  <c r="AI30" i="6"/>
  <c r="K30" i="6" s="1"/>
  <c r="AE30" i="6"/>
  <c r="J30" i="6" s="1"/>
  <c r="AA30" i="6"/>
  <c r="I30" i="6" s="1"/>
  <c r="W30" i="6"/>
  <c r="AI29" i="6"/>
  <c r="K29" i="6" s="1"/>
  <c r="AE29" i="6"/>
  <c r="J29" i="6" s="1"/>
  <c r="AA29" i="6"/>
  <c r="I29" i="6" s="1"/>
  <c r="W29" i="6"/>
  <c r="H29" i="6" s="1"/>
  <c r="N29" i="6"/>
  <c r="N30" i="6" s="1"/>
  <c r="AI28" i="6"/>
  <c r="K28" i="6" s="1"/>
  <c r="AE28" i="6"/>
  <c r="J28" i="6" s="1"/>
  <c r="AA28" i="6"/>
  <c r="I28" i="6" s="1"/>
  <c r="W28" i="6"/>
  <c r="H28" i="6" s="1"/>
  <c r="AI27" i="6"/>
  <c r="K27" i="6" s="1"/>
  <c r="AE27" i="6"/>
  <c r="J27" i="6" s="1"/>
  <c r="AA27" i="6"/>
  <c r="I27" i="6" s="1"/>
  <c r="W27" i="6"/>
  <c r="H27" i="6" s="1"/>
  <c r="AI26" i="6"/>
  <c r="K26" i="6" s="1"/>
  <c r="AE26" i="6"/>
  <c r="AA26" i="6"/>
  <c r="I26" i="6" s="1"/>
  <c r="W26" i="6"/>
  <c r="H26" i="6" s="1"/>
  <c r="J26" i="6"/>
  <c r="AI25" i="6"/>
  <c r="K25" i="6" s="1"/>
  <c r="AE25" i="6"/>
  <c r="J25" i="6" s="1"/>
  <c r="AA25" i="6"/>
  <c r="I25" i="6" s="1"/>
  <c r="W25" i="6"/>
  <c r="H25" i="6" s="1"/>
  <c r="AI24" i="6"/>
  <c r="K24" i="6" s="1"/>
  <c r="AE24" i="6"/>
  <c r="J24" i="6" s="1"/>
  <c r="AA24" i="6"/>
  <c r="I24" i="6" s="1"/>
  <c r="W24" i="6"/>
  <c r="AI23" i="6"/>
  <c r="K23" i="6" s="1"/>
  <c r="AE23" i="6"/>
  <c r="J23" i="6" s="1"/>
  <c r="AA23" i="6"/>
  <c r="I23" i="6" s="1"/>
  <c r="W23" i="6"/>
  <c r="AI22" i="6"/>
  <c r="K22" i="6" s="1"/>
  <c r="AE22" i="6"/>
  <c r="J22" i="6" s="1"/>
  <c r="AA22" i="6"/>
  <c r="I22" i="6" s="1"/>
  <c r="W22" i="6"/>
  <c r="AI21" i="6"/>
  <c r="K21" i="6" s="1"/>
  <c r="AE21" i="6"/>
  <c r="J21" i="6" s="1"/>
  <c r="AA21" i="6"/>
  <c r="W21" i="6"/>
  <c r="H21" i="6" s="1"/>
  <c r="I21" i="6"/>
  <c r="AI20" i="6"/>
  <c r="K20" i="6" s="1"/>
  <c r="AE20" i="6"/>
  <c r="J20" i="6" s="1"/>
  <c r="AA20" i="6"/>
  <c r="I20" i="6" s="1"/>
  <c r="W20" i="6"/>
  <c r="AI19" i="6"/>
  <c r="K19" i="6" s="1"/>
  <c r="AE19" i="6"/>
  <c r="J19" i="6" s="1"/>
  <c r="AA19" i="6"/>
  <c r="I19" i="6" s="1"/>
  <c r="W19" i="6"/>
  <c r="H19" i="6" s="1"/>
  <c r="AI18" i="6"/>
  <c r="K18" i="6" s="1"/>
  <c r="AE18" i="6"/>
  <c r="J18" i="6" s="1"/>
  <c r="AA18" i="6"/>
  <c r="I18" i="6" s="1"/>
  <c r="W18" i="6"/>
  <c r="H18" i="6" s="1"/>
  <c r="AI17" i="6"/>
  <c r="K17" i="6" s="1"/>
  <c r="AE17" i="6"/>
  <c r="J17" i="6" s="1"/>
  <c r="AA17" i="6"/>
  <c r="I17" i="6" s="1"/>
  <c r="W17" i="6"/>
  <c r="AJ17" i="6" s="1"/>
  <c r="E17" i="6" s="1"/>
  <c r="P17" i="6"/>
  <c r="P18" i="6" s="1"/>
  <c r="P19" i="6" s="1"/>
  <c r="P20" i="6" s="1"/>
  <c r="AI16" i="6"/>
  <c r="K16" i="6" s="1"/>
  <c r="AE16" i="6"/>
  <c r="J16" i="6" s="1"/>
  <c r="AA16" i="6"/>
  <c r="I16" i="6" s="1"/>
  <c r="W16" i="6"/>
  <c r="AI15" i="6"/>
  <c r="K15" i="6" s="1"/>
  <c r="AE15" i="6"/>
  <c r="J15" i="6" s="1"/>
  <c r="AA15" i="6"/>
  <c r="I15" i="6" s="1"/>
  <c r="W15" i="6"/>
  <c r="H15" i="6" s="1"/>
  <c r="AJ19" i="5"/>
  <c r="E19" i="5" s="1"/>
  <c r="AI19" i="5"/>
  <c r="AE19" i="5"/>
  <c r="AA19" i="5"/>
  <c r="I19" i="5" s="1"/>
  <c r="W19" i="5"/>
  <c r="H19" i="5" s="1"/>
  <c r="K19" i="5"/>
  <c r="J19" i="5"/>
  <c r="AI18" i="5"/>
  <c r="AJ18" i="5" s="1"/>
  <c r="E18" i="5" s="1"/>
  <c r="AE18" i="5"/>
  <c r="AA18" i="5"/>
  <c r="W18" i="5"/>
  <c r="J18" i="5"/>
  <c r="I18" i="5"/>
  <c r="H18" i="5"/>
  <c r="E17" i="5"/>
  <c r="K17" i="5"/>
  <c r="J17" i="5"/>
  <c r="I17" i="5"/>
  <c r="AI16" i="5"/>
  <c r="K16" i="5" s="1"/>
  <c r="AE16" i="5"/>
  <c r="AA16" i="5"/>
  <c r="W16" i="5"/>
  <c r="J16" i="5"/>
  <c r="I16" i="5"/>
  <c r="H16" i="5"/>
  <c r="AJ15" i="5"/>
  <c r="E15" i="5" s="1"/>
  <c r="AI15" i="5"/>
  <c r="AE15" i="5"/>
  <c r="AA15" i="5"/>
  <c r="W15" i="5"/>
  <c r="H17" i="5" l="1"/>
  <c r="AJ24" i="6"/>
  <c r="E24" i="6" s="1"/>
  <c r="AJ16" i="6"/>
  <c r="E16" i="6" s="1"/>
  <c r="AJ23" i="6"/>
  <c r="E23" i="6" s="1"/>
  <c r="H17" i="6"/>
  <c r="AJ22" i="6"/>
  <c r="E22" i="6" s="1"/>
  <c r="AJ33" i="6"/>
  <c r="E33" i="6" s="1"/>
  <c r="H23" i="6"/>
  <c r="AJ29" i="6"/>
  <c r="E29" i="6" s="1"/>
  <c r="H16" i="6"/>
  <c r="AJ21" i="6"/>
  <c r="E21" i="6" s="1"/>
  <c r="AJ32" i="6"/>
  <c r="E32" i="6" s="1"/>
  <c r="AJ26" i="6"/>
  <c r="E26" i="6" s="1"/>
  <c r="AJ15" i="6"/>
  <c r="E15" i="6" s="1"/>
  <c r="AJ28" i="6"/>
  <c r="E28" i="6" s="1"/>
  <c r="AJ30" i="6"/>
  <c r="E30" i="6" s="1"/>
  <c r="AJ25" i="6"/>
  <c r="E25" i="6" s="1"/>
  <c r="H33" i="6"/>
  <c r="H22" i="6"/>
  <c r="AJ18" i="6"/>
  <c r="E18" i="6" s="1"/>
  <c r="AJ20" i="6"/>
  <c r="E20" i="6" s="1"/>
  <c r="H24" i="6"/>
  <c r="AJ27" i="6"/>
  <c r="E27" i="6" s="1"/>
  <c r="AJ31" i="6"/>
  <c r="E31" i="6" s="1"/>
  <c r="N31" i="6"/>
  <c r="N32" i="6"/>
  <c r="AJ19" i="6"/>
  <c r="E19" i="6" s="1"/>
  <c r="H31" i="6"/>
  <c r="H20" i="6"/>
  <c r="H30" i="6"/>
  <c r="K18" i="5"/>
  <c r="AJ16" i="5"/>
  <c r="E16" i="5" s="1"/>
  <c r="AJ30" i="2" l="1"/>
  <c r="E30" i="2" s="1"/>
  <c r="AI30" i="2"/>
  <c r="K30" i="2" s="1"/>
  <c r="AE30" i="2"/>
  <c r="J30" i="2" s="1"/>
  <c r="AA30" i="2"/>
  <c r="I30" i="2" s="1"/>
  <c r="W30" i="2"/>
  <c r="H30" i="2" s="1"/>
  <c r="AI29" i="2"/>
  <c r="K29" i="2" s="1"/>
  <c r="AE29" i="2"/>
  <c r="AA29" i="2"/>
  <c r="I29" i="2" s="1"/>
  <c r="W29" i="2"/>
  <c r="J29" i="2"/>
  <c r="H29" i="2"/>
  <c r="AI28" i="2"/>
  <c r="K28" i="2" s="1"/>
  <c r="AE28" i="2"/>
  <c r="J28" i="2" s="1"/>
  <c r="AA28" i="2"/>
  <c r="I28" i="2" s="1"/>
  <c r="W28" i="2"/>
  <c r="H28" i="2" s="1"/>
  <c r="AI27" i="2"/>
  <c r="AE27" i="2"/>
  <c r="J27" i="2" s="1"/>
  <c r="AA27" i="2"/>
  <c r="I27" i="2" s="1"/>
  <c r="W27" i="2"/>
  <c r="H27" i="2" s="1"/>
  <c r="AI26" i="2"/>
  <c r="K26" i="2" s="1"/>
  <c r="AE26" i="2"/>
  <c r="J26" i="2" s="1"/>
  <c r="AA26" i="2"/>
  <c r="I26" i="2" s="1"/>
  <c r="W26" i="2"/>
  <c r="H26" i="2" s="1"/>
  <c r="AI25" i="2"/>
  <c r="K25" i="2" s="1"/>
  <c r="AE25" i="2"/>
  <c r="J25" i="2" s="1"/>
  <c r="AA25" i="2"/>
  <c r="I25" i="2" s="1"/>
  <c r="W25" i="2"/>
  <c r="AI24" i="2"/>
  <c r="AE24" i="2"/>
  <c r="J24" i="2" s="1"/>
  <c r="AA24" i="2"/>
  <c r="I24" i="2" s="1"/>
  <c r="W24" i="2"/>
  <c r="K24" i="2"/>
  <c r="H24" i="2"/>
  <c r="AI23" i="2"/>
  <c r="K23" i="2" s="1"/>
  <c r="AE23" i="2"/>
  <c r="J23" i="2" s="1"/>
  <c r="AA23" i="2"/>
  <c r="I23" i="2" s="1"/>
  <c r="W23" i="2"/>
  <c r="H23" i="2" s="1"/>
  <c r="AI22" i="2"/>
  <c r="K22" i="2" s="1"/>
  <c r="AE22" i="2"/>
  <c r="J22" i="2" s="1"/>
  <c r="AA22" i="2"/>
  <c r="I22" i="2" s="1"/>
  <c r="W22" i="2"/>
  <c r="AI21" i="2"/>
  <c r="K21" i="2" s="1"/>
  <c r="AE21" i="2"/>
  <c r="J21" i="2" s="1"/>
  <c r="AA21" i="2"/>
  <c r="I21" i="2" s="1"/>
  <c r="W21" i="2"/>
  <c r="H21" i="2" s="1"/>
  <c r="AI20" i="2"/>
  <c r="K20" i="2" s="1"/>
  <c r="AE20" i="2"/>
  <c r="J20" i="2" s="1"/>
  <c r="AA20" i="2"/>
  <c r="I20" i="2" s="1"/>
  <c r="W20" i="2"/>
  <c r="H20" i="2" s="1"/>
  <c r="AI19" i="2"/>
  <c r="K19" i="2" s="1"/>
  <c r="AE19" i="2"/>
  <c r="J19" i="2" s="1"/>
  <c r="AA19" i="2"/>
  <c r="W19" i="2"/>
  <c r="I19" i="2"/>
  <c r="H19" i="2"/>
  <c r="AI18" i="2"/>
  <c r="K18" i="2" s="1"/>
  <c r="AE18" i="2"/>
  <c r="J18" i="2" s="1"/>
  <c r="AA18" i="2"/>
  <c r="I18" i="2" s="1"/>
  <c r="W18" i="2"/>
  <c r="H18" i="2" s="1"/>
  <c r="AI17" i="2"/>
  <c r="K17" i="2" s="1"/>
  <c r="AE17" i="2"/>
  <c r="J17" i="2" s="1"/>
  <c r="AA17" i="2"/>
  <c r="W17" i="2"/>
  <c r="H17" i="2" s="1"/>
  <c r="I17" i="2"/>
  <c r="AI16" i="2"/>
  <c r="K16" i="2" s="1"/>
  <c r="AE16" i="2"/>
  <c r="J16" i="2" s="1"/>
  <c r="AA16" i="2"/>
  <c r="I16" i="2" s="1"/>
  <c r="H16" i="2"/>
  <c r="AJ22" i="2" l="1"/>
  <c r="E22" i="2" s="1"/>
  <c r="AJ25" i="2"/>
  <c r="E25" i="2" s="1"/>
  <c r="AJ26" i="2"/>
  <c r="E26" i="2" s="1"/>
  <c r="AJ24" i="2"/>
  <c r="E24" i="2" s="1"/>
  <c r="AJ27" i="2"/>
  <c r="E27" i="2" s="1"/>
  <c r="AJ29" i="2"/>
  <c r="E29" i="2" s="1"/>
  <c r="AJ17" i="2"/>
  <c r="E17" i="2" s="1"/>
  <c r="AJ19" i="2"/>
  <c r="E19" i="2" s="1"/>
  <c r="H25" i="2"/>
  <c r="AJ21" i="2"/>
  <c r="E21" i="2" s="1"/>
  <c r="AJ28" i="2"/>
  <c r="E28" i="2" s="1"/>
  <c r="AJ23" i="2"/>
  <c r="E23" i="2" s="1"/>
  <c r="AJ16" i="2"/>
  <c r="E16" i="2" s="1"/>
  <c r="AJ18" i="2"/>
  <c r="E18" i="2" s="1"/>
  <c r="H22" i="2"/>
  <c r="K27" i="2"/>
  <c r="AJ20" i="2"/>
  <c r="E20" i="2" s="1"/>
  <c r="AI18" i="1"/>
  <c r="AE18" i="1"/>
  <c r="J18" i="1" s="1"/>
  <c r="AA18" i="1"/>
  <c r="I18" i="1" s="1"/>
  <c r="W18" i="1"/>
  <c r="K18" i="1"/>
  <c r="AI17" i="1"/>
  <c r="K17" i="1" s="1"/>
  <c r="AE17" i="1"/>
  <c r="J17" i="1" s="1"/>
  <c r="AA17" i="1"/>
  <c r="W17" i="1"/>
  <c r="AJ17" i="1" s="1"/>
  <c r="E17" i="1" s="1"/>
  <c r="AI16" i="1"/>
  <c r="K16" i="1" s="1"/>
  <c r="AE16" i="1"/>
  <c r="AA16" i="1"/>
  <c r="I16" i="1" s="1"/>
  <c r="W16" i="1"/>
  <c r="J16" i="1"/>
  <c r="H16" i="1"/>
  <c r="AI15" i="1"/>
  <c r="K15" i="1" s="1"/>
  <c r="AE15" i="1"/>
  <c r="J15" i="1" s="1"/>
  <c r="AA15" i="1"/>
  <c r="I15" i="1" s="1"/>
  <c r="U15" i="1"/>
  <c r="W15" i="1" s="1"/>
  <c r="AJ18" i="1" l="1"/>
  <c r="H18" i="1"/>
  <c r="AJ16" i="1"/>
  <c r="E16" i="1" s="1"/>
  <c r="AJ15" i="1"/>
  <c r="E15" i="1" s="1"/>
  <c r="H15" i="1"/>
  <c r="H17" i="1"/>
  <c r="AI15" i="26" l="1"/>
  <c r="K15" i="26" s="1"/>
  <c r="AE15" i="26"/>
  <c r="J15" i="26" s="1"/>
  <c r="H15" i="26"/>
  <c r="AA15" i="26"/>
  <c r="I15" i="26" s="1"/>
  <c r="AJ15" i="26" l="1"/>
  <c r="E1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tc={2DA88D65-839E-4C3C-9D3F-11608100C205}</author>
    <author>tc={9DFBFFAD-09B2-400F-9381-887ECBE62D8C}</author>
    <author>tc={55C02DF0-6841-44C5-ADC2-3A4AF9C9D6F7}</author>
    <author>tc={3270CFC3-814A-416F-98F0-77D648454414}</author>
    <author>tc={0C502E1C-072B-4AC3-A6F1-65E9DA1FB887}</author>
  </authors>
  <commentList>
    <comment ref="B19" authorId="0" shapeId="0" xr:uid="{2DA88D65-839E-4C3C-9D3F-11608100C205}">
      <text>
        <t>[Comentario encadenado]
Su versión de Excel le permite leer este comentario encadenado; sin embargo, las ediciones que se apliquen se quitarán si el archivo se abre en una versión más reciente de Excel. Más información: https://go.microsoft.com/fwlink/?linkid=870924
Comentario:
    Dividir el un producto y dos indicadores</t>
      </text>
    </comment>
    <comment ref="C23" authorId="1" shapeId="0" xr:uid="{9DFBFFAD-09B2-400F-9381-887ECBE62D8C}">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debe existir un indicador por fila, de lo contrario crear otro indicador para este producto.</t>
      </text>
    </comment>
    <comment ref="O25" authorId="2" shapeId="0" xr:uid="{55C02DF0-6841-44C5-ADC2-3A4AF9C9D6F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Verificar </t>
      </text>
    </comment>
    <comment ref="O26" authorId="3" shapeId="0" xr:uid="{3270CFC3-814A-416F-98F0-77D648454414}">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t>
      </text>
    </comment>
    <comment ref="C32" authorId="4" shapeId="0" xr:uid="{0C502E1C-072B-4AC3-A6F1-65E9DA1FB887}">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puede marcarse un indicador por fila de lo contrario se deben agregar mas filas al mismo producto.</t>
      </text>
    </comment>
  </commentList>
</comments>
</file>

<file path=xl/sharedStrings.xml><?xml version="1.0" encoding="utf-8"?>
<sst xmlns="http://schemas.openxmlformats.org/spreadsheetml/2006/main" count="2301" uniqueCount="913">
  <si>
    <t>Instituto de Estabilización de Precios (INESPRE)</t>
  </si>
  <si>
    <t>Plan Operativo Anual (POA) 2024</t>
  </si>
  <si>
    <t>Nombre del área: Dirección de Comercialización</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</si>
  <si>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</si>
  <si>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t>
  </si>
  <si>
    <t>Cronograma de programación mensual</t>
  </si>
  <si>
    <t>RESULTADOS ESPERADOS</t>
  </si>
  <si>
    <t>PRODUCTO</t>
  </si>
  <si>
    <t>ACTIVIDAD</t>
  </si>
  <si>
    <t>PROGRAMACIÓN TRIMESTRAL</t>
  </si>
  <si>
    <t>PRESUPUESTO</t>
  </si>
  <si>
    <t>ÁREA RESPONSABLE</t>
  </si>
  <si>
    <t>ÁREA DE APOYO</t>
  </si>
  <si>
    <t>MEDIO VERIFICACIÓN</t>
  </si>
  <si>
    <t>OBSERVACIONES</t>
  </si>
  <si>
    <t>Trimestre 1</t>
  </si>
  <si>
    <t>Trimestre 2</t>
  </si>
  <si>
    <t>Trimestre 3</t>
  </si>
  <si>
    <t>Trimestre 4</t>
  </si>
  <si>
    <t>Total Anual</t>
  </si>
  <si>
    <t>DESCRIPCIÓN</t>
  </si>
  <si>
    <t>INDICADOR
PRODUCCIÓN</t>
  </si>
  <si>
    <t>TIPO DE INDICADOR</t>
  </si>
  <si>
    <t>META</t>
  </si>
  <si>
    <t>PRIORIDAD</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</si>
  <si>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</si>
  <si>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</si>
  <si>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</si>
  <si>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</si>
  <si>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</si>
  <si>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</si>
  <si>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</si>
  <si>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</si>
  <si>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</si>
  <si>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</si>
  <si>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</si>
  <si>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</si>
  <si>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</si>
  <si>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</si>
  <si>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</si>
  <si>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</si>
  <si>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</si>
  <si>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</si>
  <si>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</si>
  <si>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</si>
  <si>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Unidad</t>
  </si>
  <si>
    <t>A</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</si>
  <si>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</si>
  <si>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</si>
  <si>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xml:space="preserve"> - División de Compras y Contrataciones.                                                                                                                                                                                                                                                              -Departamento de Planificación y Desarrollo.
- Dirección de Abastecimiento, Distribución y Logística.
- Dirección Agropecuaria, Normas y Tecnología Alimentaria.
- Dirección de Gestión de Programas.
</t>
  </si>
  <si>
    <t>Fijación de Precios.</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</si>
  <si>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</si>
  <si>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</si>
  <si>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Dirección Agropecuaria, Normas y Tecnología Alimentaria.</t>
  </si>
  <si>
    <t>1 - Plantillas de levantamiento de precios e informes.
2 - Plantilla de Fijación de Precios, correo electrónico e informes.</t>
  </si>
  <si>
    <t>Gestión de Proveedores.</t>
  </si>
  <si>
    <t>No. de productores beneficiados en los Mercados de Productores</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</si>
  <si>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institucón.</t>
  </si>
  <si>
    <t xml:space="preserve">`-Dirección de Abastecimiento, -Distribución y Logística.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</si>
  <si>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</si>
  <si>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Ofertar a las Instituciones del Gobierno productos agropecuarios nutritivos y de alta calidad.</t>
  </si>
  <si>
    <t>Programa de venta a instituciones del Gobierno.</t>
  </si>
  <si>
    <t>Monto en Ventas.</t>
  </si>
  <si>
    <t>Monetario</t>
  </si>
  <si>
    <t>1 - Facturas de venta con comprobante.</t>
  </si>
  <si>
    <r>
      <t xml:space="preserve">MISIÓN:
</t>
    </r>
    <r>
      <rPr>
        <b/>
        <i/>
        <sz val="10"/>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</si>
  <si>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0"/>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</si>
  <si>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0"/>
        <color rgb="FF000000"/>
        <rFont val="Calibri"/>
        <family val="2"/>
      </rPr>
      <t xml:space="preserve">●Transparencia
●Innovación
●Conocimiento
●Calidad e Inocuidad
●Apego al Servicio
</t>
    </r>
    <r>
      <rPr>
        <b/>
        <sz val="10"/>
        <color rgb="FF000000"/>
        <rFont val="Calibri"/>
        <family val="2"/>
      </rPr>
      <t xml:space="preserve">
</t>
    </r>
  </si>
  <si>
    <t>Nombre del área: Departamento de Comunicaciones.</t>
  </si>
  <si>
    <t>Eje Estratégico del PEI: 2. Organización interna y aumento de la capacidad institucional.</t>
  </si>
  <si>
    <t>Recopilar y analizar información, elaborar contenido de calidad y difundir en medios internos y externos.</t>
  </si>
  <si>
    <t>Cobertura de Actividades.</t>
  </si>
  <si>
    <t>No. de coberturas de actividades.</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</si>
  <si>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</si>
  <si>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de Comunicaciones.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</si>
  <si>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</si>
  <si>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</si>
  <si>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</si>
  <si>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</si>
  <si>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</si>
  <si>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</si>
  <si>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</si>
  <si>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</si>
  <si>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</si>
  <si>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</si>
  <si>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</si>
  <si>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</si>
  <si>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</si>
  <si>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</si>
  <si>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</si>
  <si>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</si>
  <si>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</si>
  <si>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</si>
  <si>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</si>
  <si>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</si>
  <si>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</si>
  <si>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B</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</si>
  <si>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</si>
  <si>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</si>
  <si>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Difusión de Informaciones Institucionales a Medios de Comunicación.</t>
  </si>
  <si>
    <t>No. de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</si>
  <si>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</si>
  <si>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</si>
  <si>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Dirección Ejecutiva.</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</si>
  <si>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</si>
  <si>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</si>
  <si>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</si>
  <si>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</si>
  <si>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</si>
  <si>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</si>
  <si>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</si>
  <si>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</si>
  <si>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</si>
  <si>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</si>
  <si>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 xml:space="preserve">Realización de Maestría de Ceremonias </t>
  </si>
  <si>
    <t xml:space="preserve">No. de maestrías realizadas </t>
  </si>
  <si>
    <t>1 - Identificar la importancia de la actividad.
2 - Elaborar un guión de la actividad.
3 - Identificar las autoridades que asistirán.
4 - Ser moderador, siguiendo el guión ya elaborado</t>
  </si>
  <si>
    <t>1 - Videos.
2 - Fotos.
3 - Nota de prensa de la actividad.</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</si>
  <si>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</si>
  <si>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</si>
  <si>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</si>
  <si>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</si>
  <si>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</si>
  <si>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</si>
  <si>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</si>
  <si>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</si>
  <si>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</si>
  <si>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</si>
  <si>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</si>
  <si>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</si>
  <si>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síntesis.
5. Envío de manera física y digital.  </t>
  </si>
  <si>
    <t>Sección de Prensa.</t>
  </si>
  <si>
    <t>1,2,3,4,5 - Copia física y digital de la síntesis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</si>
  <si>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</si>
  <si>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</si>
  <si>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</si>
  <si>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</si>
  <si>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</si>
  <si>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</si>
  <si>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</si>
  <si>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</si>
  <si>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</si>
  <si>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</si>
  <si>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</si>
  <si>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</si>
  <si>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</si>
  <si>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</si>
  <si>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</si>
  <si>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 Departamento de Planificación y Desarrollo. 
- Dirección de Comercialización.
- Asesora en Comunicación y Mercado.
-Dirección Administrativa Financiera.</t>
  </si>
  <si>
    <t>1,2,3 - Copia del modelo de la encuesta.
4,5 - Resultados de la encuesta.
6 - Informe final.</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</si>
  <si>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</si>
  <si>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</si>
  <si>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</si>
  <si>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</si>
  <si>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</si>
  <si>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</si>
  <si>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</si>
  <si>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Organización de eventos institucionales.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</si>
  <si>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</si>
  <si>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</si>
  <si>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1 - Formularios de requerimientos de insumos a las áreas.
2 - Plan de Compras al presupuesto aprobado.
3 - Expedientes de requerimientos por área.
4 - Plataforma Dirección General de Compras y Contrataciones.
5 - Informe de Ejecución del Plan de Compras.</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</si>
  <si>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</si>
  <si>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</si>
  <si>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</si>
  <si>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</si>
  <si>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</si>
  <si>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</si>
  <si>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</si>
  <si>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</si>
  <si>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-Departamento de Registro, Control y Nómina.</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</si>
  <si>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</si>
  <si>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</si>
  <si>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</si>
  <si>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</si>
  <si>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 xml:space="preserve">1 - Facturas de suplidores.
2 - Cheques. </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</si>
  <si>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</si>
  <si>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</si>
  <si>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</si>
  <si>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</si>
  <si>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</si>
  <si>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</si>
  <si>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</si>
  <si>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</si>
  <si>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</si>
  <si>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</si>
  <si>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</si>
  <si>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</si>
  <si>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</si>
  <si>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</si>
  <si>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Reporte mensual de uso de camiones.</t>
  </si>
  <si>
    <t>1 - Solicitud de servicio de transporte por actividad.
2 - Recibir solicitud de servicio de transporte por parte de la Dirección, Departamento, División, Sección o Unidad correspondiente.
3 - Cierre del servicio.</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</si>
  <si>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</si>
  <si>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</si>
  <si>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</si>
  <si>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</si>
  <si>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</si>
  <si>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Controles de limpieza.
2 - Experiencia de los usuarios de nuestras instalaciones.
3 - Formularios de controles de limpieza debidamente archivados.</t>
  </si>
  <si>
    <t>Nombre del área: Departamento Jurídico.</t>
  </si>
  <si>
    <t>Dar cumplimiento a los procesos según la Ley que corresponda.</t>
  </si>
  <si>
    <t>Redacción de Contratos varios.</t>
  </si>
  <si>
    <t>% de Contratos ejecutados.</t>
  </si>
  <si>
    <t>1 - Se recibe la solicitud del contrato.
2 - se verifica que cumpla con los requisitos legales.
3 - Redacción y remisión.</t>
  </si>
  <si>
    <t>Unidad Legal de Contratos</t>
  </si>
  <si>
    <t>Contratos</t>
  </si>
  <si>
    <t>Defensa legal a demandas  varias.</t>
  </si>
  <si>
    <t>%  de defensa de demandas.</t>
  </si>
  <si>
    <t>1 - Se recibe el acto.
2 - Se asigna un abogado y se establece la estrategia legal
3 - Representación, seguimiento y asistencia  a audiencia.</t>
  </si>
  <si>
    <t>Unidad de Litigios</t>
  </si>
  <si>
    <t>- Dirección de Recursos Humanos.
- Dirección Administrativa Financiera.</t>
  </si>
  <si>
    <t>Expedientes concluidos</t>
  </si>
  <si>
    <t>Redacción actas reunión de Directorio.</t>
  </si>
  <si>
    <t xml:space="preserve">No. de Actas redactadas </t>
  </si>
  <si>
    <t xml:space="preserve">1 - Verificación del cumplimiento de las normas.
2 - Redacción de documentos legales  </t>
  </si>
  <si>
    <t>Departamento Jurídico</t>
  </si>
  <si>
    <t>Actas de Directorio</t>
  </si>
  <si>
    <t xml:space="preserve">Redacción de recibos de descargo por beneficios laborales. </t>
  </si>
  <si>
    <t>% de Recibos de descargos realizados.</t>
  </si>
  <si>
    <t xml:space="preserve">1 - Se recibe copia del cheque.
2 - Se redacta y se procede a anexar al expediente correspondiente </t>
  </si>
  <si>
    <t>Departamento Financiero</t>
  </si>
  <si>
    <t>Recibos de Descargo</t>
  </si>
  <si>
    <t>Cumplir con todos los acuerdos pautados.</t>
  </si>
  <si>
    <t>Redacción de Acuerdos de pago por prestaciones laborales.</t>
  </si>
  <si>
    <t>% de Acuerdos de pago ejecutados.</t>
  </si>
  <si>
    <t>1 - Se recibe la solicitud del acuerdo de pago.
2 - Se procede a redactar el documento.
3 - Obtención de firmas y legalización.
4 - Remisión a financiera para pago.</t>
  </si>
  <si>
    <t>Acuerdos de Pago</t>
  </si>
  <si>
    <t>Nombre del área: Departamento Normas, Sistemas, Supervisión y Seguimiento.</t>
  </si>
  <si>
    <t>1 - Solicitud de auditoría
2 - Aprobación de auditoría.
3 – Ejecutar</t>
  </si>
  <si>
    <t>-Todas las áreas institucionales.</t>
  </si>
  <si>
    <t>Comunicación formal con el propósito de solicitar la realización de la auditoría.</t>
  </si>
  <si>
    <t>Evaluación de procedimientos institucionales.</t>
  </si>
  <si>
    <t>No. de Informes sobre incidencias encontradas.</t>
  </si>
  <si>
    <t>No. de Informes.</t>
  </si>
  <si>
    <t>Informe de Validación y Cumplimiento Normativo.</t>
  </si>
  <si>
    <t>No. de Informes sobre la ejecución de los controles del gasto</t>
  </si>
  <si>
    <t>1 - Recolectar información.                            2 - Realizar informe.                                                                                                                   3- Realizar Plan</t>
  </si>
  <si>
    <t>-Sección de Normativas, Seguimiento y Enlace.</t>
  </si>
  <si>
    <t>Todas las áreas institucionales</t>
  </si>
  <si>
    <t>1.Informes de las áreas involucradas. 2.Informe Final.
3. Plan de Seguimiento.</t>
  </si>
  <si>
    <t>Informar a Planificación y Desarrollo sobre los informes ejecutados, para fines de cumplimiento.</t>
  </si>
  <si>
    <t>Validación, evaluación y control de documentos de ejecución, administración y de operaciones.</t>
  </si>
  <si>
    <t>1 - Recepción de los documentos de todas las áreas.
2 - Revisión de los documentos.
3 - Corrección de los documentos.
4 - Entrega de los documentos.</t>
  </si>
  <si>
    <t>-Sección de Revisión.</t>
  </si>
  <si>
    <t>1 - Registro en el libro de entrada.
2- Informe de revisión.
4 - Registro en el libro de salida.</t>
  </si>
  <si>
    <t>Revisión de contratos.</t>
  </si>
  <si>
    <t>No. de Informes</t>
  </si>
  <si>
    <t>1 - Recepción de los documentos.
2 - Revisión.
3 - Corrección.
4 - Entrega.</t>
  </si>
  <si>
    <t>-Departamento Jurídico.</t>
  </si>
  <si>
    <t>1. Formato de Recepción de contratos.                                                                                                              2 Informe de Revisión.</t>
  </si>
  <si>
    <t>Análisis y revisión de nómina.</t>
  </si>
  <si>
    <t>1 - Recepción de la nómina de empleados fijos.
2 - Revisión de la nómina de empleados fijos.
3 - Entrega de la nómina revisada.</t>
  </si>
  <si>
    <t>1 - Libro de registro de entrada.
2 - Validación del fiscalizador.
3 - Libro de registro de salida.</t>
  </si>
  <si>
    <t>Revisión de expedientes administrativos financieros.</t>
  </si>
  <si>
    <t>1 - Recepción de expedientes administrativos financieros.
2 - Revisión de los expedientes.
3 - Entrega de los expedientes revisados.</t>
  </si>
  <si>
    <t>-Dirección Administrativa Financiera.</t>
  </si>
  <si>
    <t>Fiscalizar las operaciones institucionales y velar por el cumplimiento de las normas y controles en dichos procesos.</t>
  </si>
  <si>
    <t>Informe Fiscalización de operaciones institucionales.</t>
  </si>
  <si>
    <t>1 - Programar fecha para la fiscalización de las operaciones institucionales.
2 - Planificación de las operaciones.
3 - Ejecución de las operaciones.</t>
  </si>
  <si>
    <t>-División de Fiscalización.</t>
  </si>
  <si>
    <t>1,2 - Programación o cronograma de trabajo.
3 - Informe de fiscalización de las operaciones institucionales.</t>
  </si>
  <si>
    <t>Arqueo de Fondos Operacionales.</t>
  </si>
  <si>
    <t>No. de Informes de resultados de los Arqueos de Fondos Operacionales.</t>
  </si>
  <si>
    <t>1 - Escoger la fecha para la realización del arqueo.
2 - Realizar el arqueo.</t>
  </si>
  <si>
    <t>-Sección de Operaciones Internas.</t>
  </si>
  <si>
    <t>1 - Programación o cronograma de trabajo.
2 - Informe de arqueo.</t>
  </si>
  <si>
    <t>Realizar de manera aleatoria.</t>
  </si>
  <si>
    <t>Cheques revisados.</t>
  </si>
  <si>
    <t>No. de Informes de cheques revisados.</t>
  </si>
  <si>
    <t>1 - Recepción de cheques a revisar.
2 - Revisión de cheques.
3 - Entrega de cheques.</t>
  </si>
  <si>
    <t>-Dirección Administrativa y Financiera.</t>
  </si>
  <si>
    <t>1- Informe de Cheques revisados.</t>
  </si>
  <si>
    <t>Organizar y analizar con precaución.</t>
  </si>
  <si>
    <t>Fiscalización y Val. de las. Operaciones Financieras en Bodegas Móviles.</t>
  </si>
  <si>
    <t>1 - Programar fecha para la fiscalización y validación de operaciones financieras en Bodegas Móviles.
2 - Planificación de las operaciones.
3 - Ejecución de las operaciones.</t>
  </si>
  <si>
    <t>-Sección de Operaciones Externas.</t>
  </si>
  <si>
    <t>-Dirección Administrativa y Financiera, Dirección de Gestión de Programas</t>
  </si>
  <si>
    <t>1 - Programación o cronograma de trabajo.
2- Informe de fiscalización de las operaciones de Bodegas Móviles.</t>
  </si>
  <si>
    <t>Fiscalización y Val. Operaciones Op/Finc. En Mercados de Productores.</t>
  </si>
  <si>
    <t>1 - Programar fecha para la fiscalización y validación de operaciones financieras en Mercados de Productores.
2 - Planificación de las operaciones.
3 - Ejecución de las operaciones.</t>
  </si>
  <si>
    <t>-Dirección Adminsitrativa Financiera, Dirección de Gestión de Programas.</t>
  </si>
  <si>
    <t>1 - Programación o cronograma de trabajo.
2 - Informe de fiscalización de las operaciones de Mercados de Productores.</t>
  </si>
  <si>
    <t>Supervisar las Operaciones de los Mercados de Productores y Bodegas Móviles.</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</si>
  <si>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</si>
  <si>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</si>
  <si>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</si>
  <si>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Departamento Administrativo. Area de suministros.</t>
  </si>
  <si>
    <t>1- Programación o cronograma de trabajo                                                2 -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</si>
  <si>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</si>
  <si>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</si>
  <si>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</si>
  <si>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</si>
  <si>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Dirección Administrativa Financiera. Dirección Abastecimiento, Logística y Distribución. Dirección Normas Técnicas</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</si>
  <si>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</si>
  <si>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</si>
  <si>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</si>
  <si>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</si>
  <si>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Departamento Administrativo Financiero</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</si>
  <si>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</si>
  <si>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</si>
  <si>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</si>
  <si>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</si>
  <si>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</si>
  <si>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</si>
  <si>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</si>
  <si>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</si>
  <si>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</si>
  <si>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</si>
  <si>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</si>
  <si>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</si>
  <si>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</si>
  <si>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</si>
  <si>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</si>
  <si>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</si>
  <si>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</si>
  <si>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</si>
  <si>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</si>
  <si>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</si>
  <si>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</si>
  <si>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</si>
  <si>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</si>
  <si>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Departamento Administrativo. Departamento de Activos Fijos</t>
  </si>
  <si>
    <t>1 - Programación o cronograma de trabajo.
2 - Formato de verificación y validación de inventario de Activos Fijos.</t>
  </si>
  <si>
    <t>Verificar los Activos Fijos, Aleatorios.</t>
  </si>
  <si>
    <r>
      <t xml:space="preserve">MISIÓN:
</t>
    </r>
    <r>
      <rPr>
        <b/>
        <i/>
        <sz val="10"/>
        <color rgb="FF000000"/>
        <rFont val="Calibri"/>
        <family val="2"/>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</si>
  <si>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t xml:space="preserve">Capacitar a pequeños y medianos productores agropecuarios en estándares de calidad, inocuidad y comercialización,  para que estos sean más eficientes en sus labores de comercialización.  </t>
  </si>
  <si>
    <t>Capacitación a cooperativas y/o asociaciones de pequeños y medianos productores agropecuarios en estándares de calidad e Inocuidad y comercialización.</t>
  </si>
  <si>
    <t>-Elaborar el plan de capacitación.                   -Cumplir a tiempo con la convocatoria de las actividades a las cooperativas y asociaciones.                                                    -Evaluar la efectividad del plan de capacitación en estándares de calidad, inocuidad y comercialización.                           -Cumplir con la participación de genero. (mujeres, hombres y jóvenes en las capacitaciones).                                               -Concientizar a los productores sobre los beneficios al cumplir con las normas de comercialización.</t>
  </si>
  <si>
    <t xml:space="preserve">- Departamento de Normas y Estándares de Calidad.                              - Departamento de Formación en Comercialización Agropecuaria   </t>
  </si>
  <si>
    <t xml:space="preserve">-Dirección Agropecuaria, Norma y Tecnología Alimentaria.            -Dirección Administrativa Financiera  </t>
  </si>
  <si>
    <t>- Registro de participantes por actividades programadas.                    - Fotografías por actividad realizada.   - Comunicación de invitación.              - Informes.                                            - Encuestas a productores beneficiados del programas de estándares de calidad y comercialización.</t>
  </si>
  <si>
    <t>Capacitación a cooperativas y/o asociaciones de pequeños y medianos productores agropecuarios en estándares de calidad e Inocuidad y comercialización</t>
  </si>
  <si>
    <t xml:space="preserve">Productores capacitados </t>
  </si>
  <si>
    <t>Capacitar a Asociaciones y/o Cooperativas de Pequeños y Medianos Productores Agropecuarios en Manejo de Post Cosecha para que estos sean más eficientes en sus labores de Comercialización.</t>
  </si>
  <si>
    <t>Capacitación a Asociaciones y/o Cooperativas de Pequeños y Medianos Productores Agropecuarios en Manejo de Post Cosecha.</t>
  </si>
  <si>
    <t>No. de Talleres realizados.</t>
  </si>
  <si>
    <t>1 - Solicitud de capacitación.
2 - Aprobación de capacitación.
3 - Notificación a productores.
4 -  Realizar la capacitación.</t>
  </si>
  <si>
    <t>- Dirección Agropecuaria, Normas y Tecnología Alimentaria.
- Departamento de Formación en Comercialización Agropecuaria.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</si>
  <si>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</si>
  <si>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</si>
  <si>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</si>
  <si>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No. de Productores capacitados.</t>
  </si>
  <si>
    <t>Capacitar a Asociaciones y/o Cooperativas de Pequeños y Medianos Productores Agropecuarios en Buenas Prácticas de Manipulación de Productos Agrícolas y Cárnicos. para que estos sean más eficientes en sus labores de Comercialización.</t>
  </si>
  <si>
    <t>Capacitación a Asociaciones y/o Cooperativas de Pequeños y Medianos Productores Agropecuarios en Buenas Prácticas de Manipulación de Productos Agrícolas y Cárnicos.</t>
  </si>
  <si>
    <t>1 - Solicitud de capacitación.
2 - Aprobación de capacitación.
3 - Notificación a productores.
4 - Llevar a cabo la capacitación.</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</si>
  <si>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</si>
  <si>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</si>
  <si>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</si>
  <si>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Encuentros Regionales.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</si>
  <si>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</si>
  <si>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</si>
  <si>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Capacitar a Técnicos Agropecuarios sobre Aspectos de Control de Plagas y Buenas Prácticas de Recepción de Almacenamiento de Productos Agropecuarios. para que estos sean más eficientes en sus labores de Comercialización.</t>
  </si>
  <si>
    <t>Capacitación a Técnicos Agropecuarios sobre Aspectos de Control de Plagas y Buenas Prácticas de Recepción de Almacenamiento de Productos Agropecuarios.</t>
  </si>
  <si>
    <t>1 - Solicitud de capacitación.
2 - Aprobación de capacitación.
3 - Notificación a técnicos.
4 -  Realizar la capacitación.</t>
  </si>
  <si>
    <t>- Dirección Agropecuaria, Normas y Tecnología Alimentaria.
- Departamento de Formación en Comercialización Agropecuaria.
-Departamento de Operaciones.
-Departamento de Normas Técnicas y Estándares de Calidad.</t>
  </si>
  <si>
    <t>No. de Técnicos capacitados.</t>
  </si>
  <si>
    <t>Capacitara a Técnicos en Buenas Prácticas de Manipulación (BPM), Almacenamiento y Transporte de Productos Agropecuarios. para que estos sean más eficientes en sus labores de Comercialización.</t>
  </si>
  <si>
    <t>Capacitación a Técnicos en Buenas Prácticas de Manipulación (BPM), Almacenamiento y Transporte de Productos Agropecuarios.</t>
  </si>
  <si>
    <t>1 - Solicitud de capacitación.
2 - Aprobación de capacitación.
3 - Notificación a técnicos.
4 - Llevar a cabo la capacitación.</t>
  </si>
  <si>
    <t xml:space="preserve">Capacitar a técnicos agropecuarios en manejo y llenado de boletín (MP1) en las diferentes actividades que realiza la institución. </t>
  </si>
  <si>
    <t xml:space="preserve">Capacitación a técnicos en manejo de productos y llenado de boletín cumpliendo con todos los criterios técnicos en cada actividad que se realiza. </t>
  </si>
  <si>
    <t>Talleres realizados.</t>
  </si>
  <si>
    <t xml:space="preserve">-Formar equipo de trabajo con los técnicos durante la jornada. </t>
  </si>
  <si>
    <t xml:space="preserve">  </t>
  </si>
  <si>
    <t>Técnicos  capacitados.</t>
  </si>
  <si>
    <t xml:space="preserve">Programar la integración de asociaciones en procura de  mejorar  la economía,  fortalecer los conocimientos de las asociaciones en la comercialización de productos agropecuarios.  </t>
  </si>
  <si>
    <t>Encuentro regionales según las necesidades  sugeridas por las asociaciones</t>
  </si>
  <si>
    <t xml:space="preserve">Elaboración del plan  de integración de fortalecimineto entre asociaciones. </t>
  </si>
  <si>
    <t xml:space="preserve">-Dirección Agropecuaria, Norma y Tecnología Alimentaria.           -Departamento Servicios Agropecuarios  </t>
  </si>
  <si>
    <t xml:space="preserve">- Registro de participantes por actividades programadas.                    - Fotografías por actividad realizada.   - Informes.                                            </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</si>
  <si>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</si>
  <si>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</si>
  <si>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</si>
  <si>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1 - Inspección de productos almacenados.
2 - Coordinar con todas las instancias y dependencias las actividades de control de plagas.
3 - Validación de la actividad.</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</si>
  <si>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</si>
  <si>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</si>
  <si>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</si>
  <si>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Nombre del área: Dirección Ejecutiva</t>
  </si>
  <si>
    <t>Directorio Ejecutivo.</t>
  </si>
  <si>
    <t>No. de encuentros programados.</t>
  </si>
  <si>
    <t>1 - Coordinar fecha, hora y lugar donde se va a llevar a cabo el encuentro.
2 - Convocar miembros al Consejo Directorio Ejecutivo.
3 - Efectuar el encuentro.</t>
  </si>
  <si>
    <t>-División de Protocolo.</t>
  </si>
  <si>
    <t>-Acuse de recibo de invitaciones físicas.</t>
  </si>
  <si>
    <t>Las fechas de las celebraciones de los consejos no son previamente establecidas.</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</si>
  <si>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</si>
  <si>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</si>
  <si>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</si>
  <si>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</si>
  <si>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Fechas no establecidas.</t>
  </si>
  <si>
    <t>Garantizar un sector agropecuario más productivo y eficiente para asegurar el abastecimiento oportuno de los productos a la población.</t>
  </si>
  <si>
    <t>Reuniones con el Ministro de Agricultura.</t>
  </si>
  <si>
    <t>No. de encuentros con la MAE.</t>
  </si>
  <si>
    <t>1 - Coordinar reunión con el Ministro.
2 - Presentar resultados y nuevos proyectos/programas de la Institución.
3 - Presentar estado y ejecución de los programas actuales.</t>
  </si>
  <si>
    <t>-Dirección de Gestión de Programas.
-Dirección de Comercialización.
-Dirección de Abastecimiento, Distribución y Logística.
-Dirección Agropecuaria, Normas y Tecnología Alimentaria.</t>
  </si>
  <si>
    <t xml:space="preserve">Se realizan generalmente cada lunes. </t>
  </si>
  <si>
    <t>Encuentros con  productores.</t>
  </si>
  <si>
    <t>1 - Planificar los encuentros.
2 - Levantar minutas de tópicos relevantes.</t>
  </si>
  <si>
    <t>-Gerencias regionales.                             -Dirección de Comercialización.</t>
  </si>
  <si>
    <t>Nombre del área: Gestión de Programas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</si>
  <si>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</si>
  <si>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</si>
  <si>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</si>
  <si>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</si>
  <si>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</si>
  <si>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</si>
  <si>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</si>
  <si>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</si>
  <si>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</si>
  <si>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</si>
  <si>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</si>
  <si>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</si>
  <si>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</si>
  <si>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 xml:space="preserve">Ejecucion de Participaciones </t>
  </si>
  <si>
    <t xml:space="preserve">No. de participaciones programadas </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</si>
  <si>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particiaciones programadas.</t>
  </si>
  <si>
    <t xml:space="preserve">Dar respuesta a todas las solicitudes de información que se reciban por los distintos medios disponibles cumpliendo los plazos establecidos por la ley y amparándonos en los recursos que esta nos proporciona . </t>
  </si>
  <si>
    <t>% de respuestas oportunas de las solicitudes y cumplimiento de las publicaciones.</t>
  </si>
  <si>
    <t>OAI</t>
  </si>
  <si>
    <t>Todos los departamentos</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</si>
  <si>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</si>
  <si>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</si>
  <si>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</si>
  <si>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1. Planificación del cronograma de las actividades.                                                                                2. Convocatoria y desarrollo de la actividad.                                                                         3. Realización de las tareas correspondientes a las evidencias.</t>
  </si>
  <si>
    <t>CIGCN</t>
  </si>
  <si>
    <t>1. Comunicaciones                             2. Capturas                                                      3. Correos                                                 4. Listados de asistencia</t>
  </si>
  <si>
    <r>
      <t xml:space="preserve">Nombre del área: </t>
    </r>
    <r>
      <rPr>
        <sz val="10"/>
        <color rgb="FF000000"/>
        <rFont val="Calibri"/>
        <family val="2"/>
      </rPr>
      <t>Oficina de Acceso a la Información</t>
    </r>
  </si>
  <si>
    <t>Promover y garantizar la igualdad de oportunidades, derechos y trato entre mujeres y hombres del INESPRE</t>
  </si>
  <si>
    <t>Coordinación de capacitaciones y sensibilizaciones a los servidores públicos del INESPRE en los temas de igualdad de género.</t>
  </si>
  <si>
    <t>No. de capacitaciones coordinadas.</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</si>
  <si>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</si>
  <si>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</si>
  <si>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</si>
  <si>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Conmemoración fechas relevantes.</t>
  </si>
  <si>
    <t>No. de conmemoraciones.</t>
  </si>
  <si>
    <t>- Departamento de Tecnología de la Información y Comunicación.
- Departamento de Comunicaciones.</t>
  </si>
  <si>
    <t xml:space="preserve">1 - Correos masivos a empleados.
2 - Fotos, videos y notas de prensa.
3- Publicación  en la intranet </t>
  </si>
  <si>
    <t>Informe trimestral de monitoreo.</t>
  </si>
  <si>
    <t>División de Formulación, Monitoreo y Evaluación de Planes Programas y Proyectos.</t>
  </si>
  <si>
    <t xml:space="preserve">1 - Oficio firmado, sellado y recibido por los organismo gubernamental.  </t>
  </si>
  <si>
    <t>Evaluar la distribución de carga de trabajo y las compensaciones realizando las recomendaciones identificadas</t>
  </si>
  <si>
    <t>1. Solicitud levantamiento de necesidades de personal.
2. Evaluar y tramitar los requerimientos
3. Completar la matriz y remitir al MAP 
4. Realizar informe impacto financiero a las áreas correspondientes.</t>
  </si>
  <si>
    <t>Depto. Organización del Trabajo y Compensación</t>
  </si>
  <si>
    <t>Todas las áreas</t>
  </si>
  <si>
    <t>Informe de validación y evidencia cargada al SISMAP</t>
  </si>
  <si>
    <t>Velar por el cumplimiento de las normativas vigentes relacionadas con la seguridad y salud ocupacional de los servidores público en el 2024.</t>
  </si>
  <si>
    <t>Registros y descuentos aplicados</t>
  </si>
  <si>
    <t>1. Registro en la ARS
2.  Remisión novedad de nómina para aplicación del descuento.</t>
  </si>
  <si>
    <t>Depto. de Relaciones Laborales y Sociales, División de Salud Ocupacional, Sección de Servicios Médicos y Depto. Registro, Control y Nómina</t>
  </si>
  <si>
    <t>1. Evaluar y tramitar los requerimientos médicos necesarios.
2. Realizar logística operativo jornada médica.
3. Informe definitivo gestión salud ocupacional.</t>
  </si>
  <si>
    <t>Sección de Servicios Médicos</t>
  </si>
  <si>
    <t>Dirección de Recursos Humanos, Depto. de Relaciones Laborales y Sociales y División de Salud Ocupacional</t>
  </si>
  <si>
    <t>Informe definitivo gestión salud ocupacional</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</si>
  <si>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</si>
  <si>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Dirección de Recursos Humanos, División de Relaciones Laborales y Sociales</t>
  </si>
  <si>
    <t>Informe de gestión de capsulas y charlas educativas</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</si>
  <si>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</si>
  <si>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Dirección de Recursos Humanos, División de Relaciones Laborales y Sociales, Depto. Organización del Trabajo y Compensación</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</si>
  <si>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</si>
  <si>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</si>
  <si>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</si>
  <si>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1 - Recepción acción de personal con complementos.
2 - Procesamiento del RECLASOFT (beneficios y prestaciones).
3. Tramitación a la DAF de solicitud pago.
4. Remisión informe de seguimiento de prestaciones laborales</t>
  </si>
  <si>
    <t>División de Relaciones Laborales y Sociales</t>
  </si>
  <si>
    <t>- Dirección de Recursos Humanos.
- Departamento de Registro, Control y Nómina.
- Dirección Administrativa Financiera.
- MAP.</t>
  </si>
  <si>
    <t>Informe resultados de prestaciones laborales y derechos adquiridos</t>
  </si>
  <si>
    <t>Informe trimestral de prestaciones laborales y derechos adquiridos, pagadas y no pagadas.</t>
  </si>
  <si>
    <t>Informe resultados de prestaciones laborales y derechos adquiridos.</t>
  </si>
  <si>
    <t>1 - Solicitud estatus de prestaciones y derechos adquiridos pagadas y no pagadas a la DAF.
2 - Tramitación al MAP informe de resultados pago beneficios laborales.</t>
  </si>
  <si>
    <t>No. de Solicitudes de pago realizadas a la TSS.</t>
  </si>
  <si>
    <t>1 - Recepción de nómina procesada y actualizada.
2 - Registro Sistema Único de Información y Recaudo (SUIR), los movimiento de personal.
3 - Generar facturas mensuales.
4 - Solicitud pago de la factura a la DAF.</t>
  </si>
  <si>
    <t>- Dirección de Recursos Humanos.
- Departamento de Registro, Control y Nómina.
- Dirección Administrativa Financiera.
- TSS.</t>
  </si>
  <si>
    <t>Solicitud pago de TSS realizado.</t>
  </si>
  <si>
    <t>Encuesta de Clima Organizacional.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</si>
  <si>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</si>
  <si>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 Dirección de Recursos Humanos.
- Departamento de Tecnologías de la Información y Comunicación.
- MAP.</t>
  </si>
  <si>
    <t>Informe de resultados encuesta Clima Organizacional por el MAP y plan de acción de mejora elaborado.</t>
  </si>
  <si>
    <t xml:space="preserve">Levantamiento de expedientes de personal activo </t>
  </si>
  <si>
    <t>Informe cumplimiento sobre actualización de expedientes</t>
  </si>
  <si>
    <t>1. Levantamiento de expedientes.
2. Solicitar al supervisor los documentos pendientes de cada servidor (a).
3. Recepción de documentos solicitados.
4. Completar los expedientes de personal.
5. Informe cumplimiento sobre actualización de expedientes.</t>
  </si>
  <si>
    <t>Depto. Registro, Control y Nómina</t>
  </si>
  <si>
    <t>Dirección de Recursos Humanos</t>
  </si>
  <si>
    <t>Informe cumplimiento sobre actualización de expedientes remitido a la Dirección de Recursos Humanos</t>
  </si>
  <si>
    <t>Digitalizar el 60 por ciento de los expedientes del archivo inactivo en el 2024</t>
  </si>
  <si>
    <t>Realizar la digitalización de los expedientes del personal inactivo</t>
  </si>
  <si>
    <t>1. Solicitar equipos tecnológicos y material gastable requerido.
2. Realizar la digitalización de los expedientes.
3. Elaborar indicador trimestral y remitir a la Dirección de RR. HH.</t>
  </si>
  <si>
    <t>Dirección de RR. HH., Depto. Tecnología de la Información y Comunicación, DAF</t>
  </si>
  <si>
    <t>Digitalizar el 100 por ciento de los expedientes del archivo activo en el 2024</t>
  </si>
  <si>
    <t>Realizar la digitalización de los expedientes del personal activo</t>
  </si>
  <si>
    <t>Tramitar los pagos de la nómina tantos a empleados como a beneficiarios de descuentos por el Sistema para la Gestión Financiera del Estado (SIGEF).</t>
  </si>
  <si>
    <t>Gestionar el pago de nómina en el  Sistema de Información de la Gestión Financiera (SIGEF)</t>
  </si>
  <si>
    <t>1. Recibir novedades de nómina desde Recursos Humanos el día primero de cada mes.
2. Registro y procesamiento novedades de nómina en el sistema CAMINFORMATICA.
3. Tramitación a la DAF por el SIGEF.
4. Generación reportes a las áreas involucradas.</t>
  </si>
  <si>
    <t xml:space="preserve">Depto. Registro, Control y Nómina
</t>
  </si>
  <si>
    <t>Dirección Recursos Humanos, DAF, UAI-CGR y NSSS</t>
  </si>
  <si>
    <t>Nómina firmada, procesada y pagada</t>
  </si>
  <si>
    <t>Planificación, organización y ejecución de los concursos públicos para cargos de carrera administrativa</t>
  </si>
  <si>
    <t>Informe cumplimiento concursos públicos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</si>
  <si>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</si>
  <si>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Depto. De Reclutamiento y Selección de Personal</t>
  </si>
  <si>
    <t>MAE, Depto. Organización del Trabajo y Compensación y MAP</t>
  </si>
  <si>
    <t>Gestionar ingresos, promociones y ascensos de personal</t>
  </si>
  <si>
    <t>Indicador de rotación de personal</t>
  </si>
  <si>
    <t>MAE, Depto. Registro, Control y Nómina, Depto. Planificación y Desarrollo y MAP</t>
  </si>
  <si>
    <t>Inducción del personal de nuevo ingreso</t>
  </si>
  <si>
    <t>1. Listado de asistencia 
2. Formulario de inducción</t>
  </si>
  <si>
    <t>1. Convocar personal de nuevo ingreso.
2. Realizar inducción de personal.
3. Formalizar listado de asistencia, la entrega del manual y formulario de inducción.
4. Remitir al Depto. De Registro, Control y Nómina para su inclusión en el expediente.</t>
  </si>
  <si>
    <t>Dirección de RR.HH.</t>
  </si>
  <si>
    <t>Listado de asistencia debidamente firmada y el formulario de inducción.</t>
  </si>
  <si>
    <t>Formalización acuerdos del desempeño entre colaborador y supervisor</t>
  </si>
  <si>
    <t>Plantilla reporte acuerdo del desempeño remitido al MAP</t>
  </si>
  <si>
    <t>1. Remisión comunicación a los supervisores y encargados.
2. Generar acuerdos del desempeño.
3. Formalizar compromiso de acuerdo del desempeño mediante firma del supervisor y colaborador.
4. Seguimiento monitoreo trimestral entre el supervisor y colaborador.</t>
  </si>
  <si>
    <t>Depto. Evaluación del Desempeño y Capacitación</t>
  </si>
  <si>
    <t>Dirección de Recursos Humanos y el MAP</t>
  </si>
  <si>
    <t>Plantilla reporte acuerdo del desempeño remitido de la Dirección de Recursos Humanos al MAP</t>
  </si>
  <si>
    <t>Evaluación acuerdos del desempeño</t>
  </si>
  <si>
    <t>1. Reunión supervisores para recepción de evaluación de sus colaboradores.
2. Completar plantilla de puntuaciones obtenidas
3. Remisión al MAP de la plantilla e informe técnico y el monitoreo del segundo trimestre.</t>
  </si>
  <si>
    <t xml:space="preserve">Plan de capacitación 2024  elaborado </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</si>
  <si>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</si>
  <si>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Dirección de Recursos Humanos, DAF, INFOTEP, INDOCAL, UNIBE, INAP y otros.</t>
  </si>
  <si>
    <t xml:space="preserve">Plan de capacitación 2024 elaborado </t>
  </si>
  <si>
    <t xml:space="preserve">Ejecución del plan de capacitación anual </t>
  </si>
  <si>
    <t>1. Informe trimestral de la ejecución del plan de capacitación.
2. Indicador plan de capacitación elaborado versus plan de capacitación ejecutado.</t>
  </si>
  <si>
    <t>1. Elaboración informe de ejecución del plan de capacitación.
2. Remisión del informe de ejecución del plan de capacitación de las instituciones correspondientes con evidencia listado de asistencia.</t>
  </si>
  <si>
    <t>Informes semestrales de gestión</t>
  </si>
  <si>
    <t>1. Recibir, tramitar y evaluar los requerimientos de gestión de necesidades relacionados con los subsistemas de personal 
2. Remitir informe de resultados semestrales a la Dirección de Recursos Humanos.</t>
  </si>
  <si>
    <t>Coordinaciones de RR.HH</t>
  </si>
  <si>
    <t>Fomentar la ejecución de los procesos ajustando la estandarización de los subsistemas de Recursos Humanos</t>
  </si>
  <si>
    <t>Informes de resultados semestrales de gestión</t>
  </si>
  <si>
    <t>Informe de gestión semestral</t>
  </si>
  <si>
    <t>Nombre del área: Dirección de Recursos Humanos</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</si>
  <si>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</si>
  <si>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Seguridad Militar a las Plantas Físicas.</t>
  </si>
  <si>
    <t>No. de Servicios Realizados.</t>
  </si>
  <si>
    <t>1 - Planificar la seguridad que se brindará a las plantas.         
2 - Organizar los militares que llevarán a cabo los servicios.
3 - Ejecutar los servicios programados.</t>
  </si>
  <si>
    <t>Seguridad Militar a las Bodegas Móviles.</t>
  </si>
  <si>
    <t>1 - Planificar la seguridad que se brindará a las Bodegas Móviles.
2 - Organizar los militares que llevarán a cabo los servicios.
3 - Ejecutar los servicios programados.</t>
  </si>
  <si>
    <t>Seguridad Militar a los Mercados de Productores.</t>
  </si>
  <si>
    <t>1 - Planificar la seguridad que se brindará a los Mercados de Productores.
2 - Organizar los militares que llevarán a cabo los servicios.
3 - Ejecutar los servicios programados.</t>
  </si>
  <si>
    <t>Seguridad Militar a los Funcionarios.</t>
  </si>
  <si>
    <t>Seguridad Militar a Camiones de Abastecimiento.</t>
  </si>
  <si>
    <t>%. de eventos</t>
  </si>
  <si>
    <t xml:space="preserve">Informes de revisión de cheques </t>
  </si>
  <si>
    <t xml:space="preserve">Informe de incidencias </t>
  </si>
  <si>
    <t>Todas las áreas requirientes.</t>
  </si>
  <si>
    <t xml:space="preserve"> Informe de revisión y validación de expedientes</t>
  </si>
  <si>
    <t xml:space="preserve">No. de Informes </t>
  </si>
  <si>
    <t xml:space="preserve"> Informe de Fiscalización y Val. de las. Operaciones Financieras en Bodegas Móviles.</t>
  </si>
  <si>
    <t>Informe fiscalización y val. operaciones Op/Finc. en Mercados  de Productores y ferias</t>
  </si>
  <si>
    <t>No. de Informes sobre las fiscalizaciones de los mercados y ferias</t>
  </si>
  <si>
    <t xml:space="preserve"> Inventario de Materiales y Suministros.</t>
  </si>
  <si>
    <t>No. de Inventarios  a  materiales y suministros.</t>
  </si>
  <si>
    <t>Informes Mensuales de Ejecución Presupuestaria</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</si>
  <si>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</si>
  <si>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</si>
  <si>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6"/>
        <color rgb="FF000000"/>
        <rFont val="Calibri"/>
        <family val="2"/>
      </rPr>
      <t>●Transparencia
●Innovación
●Conocimiento
●Calidad e Inocuidad
●Apego al Servicio</t>
    </r>
    <r>
      <rPr>
        <b/>
        <i/>
        <sz val="14"/>
        <color rgb="FF000000"/>
        <rFont val="Calibri"/>
        <family val="2"/>
      </rPr>
      <t xml:space="preserve">
</t>
    </r>
    <r>
      <rPr>
        <b/>
        <sz val="20"/>
        <color rgb="FF000000"/>
        <rFont val="Calibri"/>
        <family val="2"/>
      </rPr>
      <t xml:space="preserve">
</t>
    </r>
  </si>
  <si>
    <t>Nombre del área: Dirección Administrativa Financiera.</t>
  </si>
  <si>
    <t>Ejecutar los procesos de adquisición de bienes y servicios, según el Plan de Compras, dando cumplimiento a la Ley 340-06.</t>
  </si>
  <si>
    <t>Clasificación de procesos, de acuerdo a umbrales correspondientes.</t>
  </si>
  <si>
    <t>Reporte mensual del Portal Transaccional de la DGCP</t>
  </si>
  <si>
    <t xml:space="preserve">1 - Recibir requerimientos de insumos de las áreas.
2-  Clasificar el proceso de acuerdo al umbral.
3- Solicitud y elaboración de la documentación correspondiente. 
4- Ejecución de los procesos de compras.
</t>
  </si>
  <si>
    <t>- Departamento Administrativo.
- División de Compras y Contrataciones.</t>
  </si>
  <si>
    <t>Remitir oportunamente las documentaciones de procesos publicados en la DGCP a la Oficina de Libre Acceso a la Información.</t>
  </si>
  <si>
    <t>Similitud en Portal Transaccional y el Portal Institucional</t>
  </si>
  <si>
    <t>Reportes mensuales de documentación remitida a la OAI</t>
  </si>
  <si>
    <t>1- Enviar la documentaciones  de procesos a la OAI, tan pronto son subidas al Portal Transaccional de la DGCP.
2- Confirmar recepción de la documentación.
3- Elaborar reporte de remisión de documentación</t>
  </si>
  <si>
    <t>1- Reportes
2- Correos de remisión</t>
  </si>
  <si>
    <t xml:space="preserve">Asegurar el cumplimiento de los plazos y requerimientos del Sistema de Compras y Contrataciones </t>
  </si>
  <si>
    <t>Evaluaciones del SISCOMPRA</t>
  </si>
  <si>
    <t>Calificaciones trimestrales de la Institución</t>
  </si>
  <si>
    <t>1- Publicar en Portal los procesos con las documentaciones requeridas.
2- Subir las documentaciones acorde con el cronograma establecido.
3- Cerrar los procesos con la documentación de cierre, cumpliendo con los plazos establecidos.</t>
  </si>
  <si>
    <t>1- Calificaciones trimestrales recibidas de la DGCP.</t>
  </si>
  <si>
    <t>Departamento Financiero.</t>
  </si>
  <si>
    <t>División de Tesorería.</t>
  </si>
  <si>
    <t>Departamento de Registro, Control y Nómina.</t>
  </si>
  <si>
    <t>Departamento de Normas, Sistemas, Supervisión y Seguimiento.</t>
  </si>
  <si>
    <t>Presentar las operaciones financieras de la Institución ante el Gobierno Central y la población.</t>
  </si>
  <si>
    <t>- Departamento Financiero.
- División de Activos Fijos.
- Sección de Almacén y Suministros.</t>
  </si>
  <si>
    <t>División de Activos Fijos.</t>
  </si>
  <si>
    <t>División de Contabilidad.</t>
  </si>
  <si>
    <t>División de Presupuesto.</t>
  </si>
  <si>
    <t>División de Transportación.</t>
  </si>
  <si>
    <t>División de Servicios Generales.</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</si>
  <si>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</si>
  <si>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</si>
  <si>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</si>
  <si>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 xml:space="preserve">1 - Mantenimiento Preventivo de Instalaciones Eléctricas.
2 - Mantenimiento Preventivo de Plomería.
3 - Mantenimiento Preventivo de Edificaciones.
4 - Mantenimiento Preventivo de Refrigeración.                                              </t>
  </si>
  <si>
    <t>Departamento de Ingeniería</t>
  </si>
  <si>
    <t>Dirección Administrativa Financiera.</t>
  </si>
  <si>
    <t>Solicitudes de Requerimientos</t>
  </si>
  <si>
    <t>Reparación en todas las instalaciones de la Institución.</t>
  </si>
  <si>
    <t>% de Reparaciones realizadas.</t>
  </si>
  <si>
    <t xml:space="preserve">1 - Reparación de Instalaciones Eléctricas.
2 - Reparación de Plomería.
3 - Reparación de Edificaciones.
4 - Reparación de Refrigeración.                                              </t>
  </si>
  <si>
    <t xml:space="preserve">Cumplir con todo lo establecido en la Ley 200-04 de Libre Acceso a la Información Pública .                       </t>
  </si>
  <si>
    <t>1. Recepción de la solicitud                        
2. Solicitud de la respuesta al área correspondiente.                                                     
3. Recepción de la respuesta del área correspondiente.                                                            
4. Remisión de la respuesta  al solicitante.</t>
  </si>
  <si>
    <t xml:space="preserve">1. Estadísticas  trimestrales OAI.                   
2. Comunicaciones a los departamentos internos .                         
3. Respuesta al solicitante. 
4. Datos abiertos </t>
  </si>
  <si>
    <t xml:space="preserve">1. Portal de transparencia 
2. Evaluación mensual </t>
  </si>
  <si>
    <t xml:space="preserve">                  
1. Correos de recordatorio a las áreas    correspondiente.                                        
2. Recepción de las informaciones.                                                              
3. Revisión de las informaciones. 
4. Carga en el portal de transparencia.</t>
  </si>
  <si>
    <t xml:space="preserve">No. de Requerimientos de Compras de Productos </t>
  </si>
  <si>
    <t>Requerimientos de Compras de Productos</t>
  </si>
  <si>
    <t>1. Plan de Compras. -                                     
2. Documento de requerimientos de compras de productos e informes realizados.-
3. Plantillas de levantamiento de precios e informes.-</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</si>
  <si>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</si>
  <si>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</si>
  <si>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</si>
  <si>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Nombre del área: Departamento de Planificación y Desarrollo.</t>
  </si>
  <si>
    <t>Eficientizar la planificación estratégica de la Institución.</t>
  </si>
  <si>
    <t>% de Avance de la Formulación del Plan Anual de Compras.</t>
  </si>
  <si>
    <t>División de Formulación, Monitoreo y Evaluación de Planes, Programas y Proyectos.</t>
  </si>
  <si>
    <t>Todas las áreas institucionales.</t>
  </si>
  <si>
    <t>% de Avance de la Formulación del Plan Operativo Anual.</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</si>
  <si>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</si>
  <si>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</si>
  <si>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</si>
  <si>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</si>
  <si>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Hacer un seguimiento de las metas establecidas en base a las programadas y realizar los ajustes necesarios.</t>
  </si>
  <si>
    <t>Informe Trimestral de evaluación de los Planes de Gestión Institucional.</t>
  </si>
  <si>
    <t>No. de Informes Trimestrales de Seguimiento.</t>
  </si>
  <si>
    <t>1 - Solicitud de reportes de cumplimiento.
2 - Preparar tablas de ejecución.
3 -  Elaboración de informe.
4- Presentación al Encargado del área de Planificación y Desarrollo.
5- Socialización con los Directores y Encargados departamentales involucrados. .</t>
  </si>
  <si>
    <t>1 - Correos enviados a las áreas.
2 -  Reporte de tablas.
3,4 - Informes realizados y revisados por el Encargado de Planificación y Desarrollo.
5 -  Correo enviado con el resultado a las áreas y/o listado de participantes en caso de reuniones físicas.</t>
  </si>
  <si>
    <t xml:space="preserve">Informe de Resultado por Cumplimiento de los Planes de Gestión Institucional. </t>
  </si>
  <si>
    <t xml:space="preserve">Informe Anual de Resultado del Cumplimiento en los Planes de Gestión Institucional. </t>
  </si>
  <si>
    <t>1 - Informes realizados por trimestre.
2 - Reporte de tablas.
3,4 - Informe realizado y revisado por el Encargado de Planificación y Desarrollo.
5 - Correo enviado con el resultado a las áreas y/o listado de participantes en caso de reuniones físicas.</t>
  </si>
  <si>
    <t>Informes de Ejecución del POA.</t>
  </si>
  <si>
    <t>No. de Informes Trimestrales.</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</si>
  <si>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</si>
  <si>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</si>
  <si>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Informe Anual del PEI entregado.</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</si>
  <si>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</si>
  <si>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Documento de la Memoria Anual entregado.</t>
  </si>
  <si>
    <t>1 - Correos electrónicos a las áreas solicitando información.
2,3 ,4 - Memoria anual realizada y revisada.
5,6 - Memoria anual y Resumen Ejecutivo  enviados al Portal de Transparencia.</t>
  </si>
  <si>
    <t>Documento de la Memoria Semestral entregado.</t>
  </si>
  <si>
    <t>1 - Correos electrónicos a las áreas solicitando información.
2,3,4 - Memoria semestral realizada y revisada.
5 - Memoria semestral enviada al Portal de Transparencia.</t>
  </si>
  <si>
    <t>Informe Anual del POA entregado.</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</si>
  <si>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</si>
  <si>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</si>
  <si>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 xml:space="preserve"> Autoevaluación CAF.</t>
  </si>
  <si>
    <t>División de Desarrollo Institucional y Calidad en la Gestión</t>
  </si>
  <si>
    <t>Comité de Calidad</t>
  </si>
  <si>
    <t>1 - Minutas de reuniones, correos y coordinaciones del proceso.
2 - Registro de participantes.
3 - Autodiagnóstico CAF 2024
4 -  Comunicación con los miembros del Comité de Calidad..</t>
  </si>
  <si>
    <t>Plan de Mejora</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</si>
  <si>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</si>
  <si>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</si>
  <si>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Formulación del Plan Anual de Compras 2025.</t>
  </si>
  <si>
    <t>Formulación del Plan Operativo Anual 2025.</t>
  </si>
  <si>
    <t>Formulación del Plan Estrategico Institucional 2025-2028</t>
  </si>
  <si>
    <t>Formulación del Proyecto de Presupuesto 2025.</t>
  </si>
  <si>
    <t>Informe Anual del Plan Estratégico Institucional (PEI) 2021-2024 año 2023.</t>
  </si>
  <si>
    <t>Elaboración de la Memoria Anual 2024.</t>
  </si>
  <si>
    <t>Elaboración de la Memoria Semestral 2024.</t>
  </si>
  <si>
    <t>Informe Anual del POA 2023.</t>
  </si>
  <si>
    <t>Plan Estrategico Institucional 2025-2028</t>
  </si>
  <si>
    <t>Elaboración Informe PM 2024</t>
  </si>
  <si>
    <t>Elaboración del Autodiagnóstico CAF 2024.</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</si>
  <si>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Anual.
5. Subir Resumen Ejecutivo al Portal de Memorias de la Presidencia.
6 -  Subir Memoria Anual al Portal de Memorias de la Presidencia. </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</si>
  <si>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Semestral.
5. Subir informe al Portal de Memorias de la Presidencia. </t>
  </si>
  <si>
    <t>1. Coordinar las reuniones con el Comité de Calidad.
2. Realizar mesas de trabajos con los involucrados.
3. Enviar informe al MAP para cargar a la plataforma.</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</si>
  <si>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</si>
  <si>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1. Coordinar con el Ministerio de la Mujer, el Ministerio Público, Ministerio de Salud Pública y Asistencia Social o profesionales independientes, las fechas y temas de las capacitaciones.
2. Coordinar con el Departamento de Evaluación del Desempeño y Capacitación del INESPRE.
3. Coordinar con la Dirección Ejecutiva y la Sección de Protocolo.
4. Convocar al personal.</t>
  </si>
  <si>
    <t xml:space="preserve">1. Enviar cápsulas educativas vía correos masivos y difundirlas en las redes sociales, página web, murales digitales e intranet del INESPRE.               </t>
  </si>
  <si>
    <t>1. Realizar levantamiento de actividades realizadas.
2. Elaborar informe.</t>
  </si>
  <si>
    <t xml:space="preserve">1. Solicitud de reporte de ejecución a las áreas. 
2. Análisis de las ejecuciones.
3.  Elaboración de informe.
4. Presentación al Encargado del área de Planificación y Desarrollo.
5. Socialización con las áreas (directores, encargados y gestores). 
6 -  Envío de informe a la Oficina de Libre Acceso a la Información para publicación en el Portal Institucional. </t>
  </si>
  <si>
    <t>1. Coordinar las reuniones con el Comité de Calidad.
2. Realizar mesas de trabajos con los involucrados.
3. Elaborar 1er. informe de avances PM
4. Elaborar Informe Final PM
5.Enviar informes al MAP para ser cargados a la Plataforma</t>
  </si>
  <si>
    <t>1. Solicitar requerimientos de insumos a las áreas.
2 .Formular Plan de Compras preliminar.
3 - Revisión del Plan con los departamentos de la Institución.
4 - Ajustes y reformulación del Plan de Compras.</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</si>
  <si>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</si>
  <si>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 xml:space="preserve">1. Análisis de los informes trimestrales de los Planes de Gestión Institucional.
2. Preparar tablas de ejecución.
3. Elaboración de informe.                                      
4. Presentación de informe al Encargado de Planificación y Desarrollo.
5. Socializar con los Directores y Encargados departamentales involucrados. </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</si>
  <si>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</si>
  <si>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</si>
  <si>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1. Carta de convocatoria
2. Analisis FODA 
3. Cronograma de trabajo 
4. Minutas y lista de asitencia
5. Matriz del PEI</t>
  </si>
  <si>
    <t>1. Comunicación a toda las áreas sobre el inicio de formulación del plan.
2. Levantamiento de información para preparar el FODA de la institución.
3. Solicitar la matriz sectorial y el instrutuctivo del PEI. 
4. Elaborar el cronograma de trabajo para la preparar la matriz.</t>
  </si>
  <si>
    <t>Planificar las necesidades de personal de la entidad a fin de optimizar la distribución de la carga de trabajo y las compensaciones de los servidores públicos en el año en curso.</t>
  </si>
  <si>
    <t xml:space="preserve">Seguridad Militar </t>
  </si>
  <si>
    <t>Todas areas</t>
  </si>
  <si>
    <t>1 - Hoja de análisis de los militares en servicios. Informe de supervisión (hojas timbradas y análisis de los militares en servicio).                   
2 - Listado de personal militar asignado a cada planta.
3 - Militares asignados a cada planta.</t>
  </si>
  <si>
    <t>Dirección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</si>
  <si>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</si>
  <si>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</si>
  <si>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</si>
  <si>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Dirección Ejecutiva</t>
  </si>
  <si>
    <t>1 - Hoja de análisis de los militares en servicios. Documento de distribución de fuerza (hojas timbradas).              
2 - Listado de personal militar asignado a cada funcionario.
3 - Militares asignados a cada funcionario.</t>
  </si>
  <si>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</si>
  <si>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 xml:space="preserve">Dirección de Abastecimiento, Distribución y Logistica </t>
  </si>
  <si>
    <t>1 - Hoja de análisis de los militares en servicios. Documento de distribución de fuerza (hojas timbradas).                   
2 - Listado de personal militar asignado a cada camión de abastecimiento.
3 - Militares asignados a cada camión de abastecimiento.</t>
  </si>
  <si>
    <t xml:space="preserve"> Jornadas médicas preventivas</t>
  </si>
  <si>
    <t>Jornadas médicas preventivas</t>
  </si>
  <si>
    <t>No. de jornadas médicas ejecutadas</t>
  </si>
  <si>
    <t xml:space="preserve">No. de jornadas medicas </t>
  </si>
  <si>
    <t>Charlas educativas de salud preventivas y seguridad social.</t>
  </si>
  <si>
    <t>No. de charlas educativas de salud preventivas y seguridad social ejecutadas</t>
  </si>
  <si>
    <t>Solicitudes de pagos de TSS.</t>
  </si>
  <si>
    <t>Captar servidores que reúnan las características y requisitos necesarios en el cumplimiento de la planificación de personal 2024</t>
  </si>
  <si>
    <t>Tomar decisiones de impacto para la Institución y la ciudadanía, estableciendo, creando y aprobando regulaciones, presupuestos, adquisiciones, cambios, entre otros.</t>
  </si>
  <si>
    <r>
      <t xml:space="preserve">MISIÓN:
</t>
    </r>
    <r>
      <rPr>
        <b/>
        <i/>
        <sz val="16"/>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</si>
  <si>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rFont val="Calibri"/>
        <family val="2"/>
      </rPr>
      <t>"Una República Dominicana con garantía de seguridad alimentaria, siendo como institución, parte de un sistema colaborativo entre instancias públicas y privadas del sector agropecuario".</t>
    </r>
  </si>
  <si>
    <r>
      <t xml:space="preserve">VALORES:
</t>
    </r>
    <r>
      <rPr>
        <b/>
        <i/>
        <sz val="16"/>
        <rFont val="Calibri"/>
        <family val="2"/>
      </rPr>
      <t>●Transparencia
●Innovación
●Conocimiento
●Calidad e Inocuidad
●Apego al Servicio</t>
    </r>
    <r>
      <rPr>
        <b/>
        <i/>
        <sz val="14"/>
        <rFont val="Calibri"/>
        <family val="2"/>
      </rPr>
      <t xml:space="preserve">
</t>
    </r>
    <r>
      <rPr>
        <b/>
        <sz val="20"/>
        <rFont val="Calibri"/>
        <family val="2"/>
      </rPr>
      <t xml:space="preserve">
</t>
    </r>
  </si>
  <si>
    <r>
      <t xml:space="preserve">MISIÓN:
</t>
    </r>
    <r>
      <rPr>
        <b/>
        <i/>
        <sz val="1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</si>
  <si>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0"/>
        <rFont val="Calibri"/>
        <family val="2"/>
      </rPr>
      <t>"Una República Dominicana con garantía de seguridad alimentaria, siendo como institución, parte de un sistema colaborativo entre instancias públicas y privadas del sector agropecuario".</t>
    </r>
  </si>
  <si>
    <r>
      <t xml:space="preserve">VALORES:
</t>
    </r>
    <r>
      <rPr>
        <b/>
        <i/>
        <sz val="10"/>
        <rFont val="Calibri"/>
        <family val="2"/>
      </rPr>
      <t xml:space="preserve">●Transparencia
●Innovación
●Conocimiento
●Calidad e Inocuidad
●Apego al Servicio
</t>
    </r>
    <r>
      <rPr>
        <b/>
        <sz val="10"/>
        <rFont val="Calibri"/>
        <family val="2"/>
      </rPr>
      <t xml:space="preserve">
</t>
    </r>
  </si>
  <si>
    <t>Aplicaciones/Servicios Web.</t>
  </si>
  <si>
    <t>Actualización de Plugins de ultimas versiones para la pagina Institucional.</t>
  </si>
  <si>
    <t xml:space="preserve">1- Identificación de los componentes (Plugins) de paga requeridos (30%)
2- Revisión de propuestas y Compra de las licencias de uso. (10%)
 * Acorde a los procesos de compras definidos por la ley de compras y contrataciones.
3- Instalación de los componentes en nuestra pagina web, (60%)
</t>
  </si>
  <si>
    <t>Departamento de Tecnología de la Información y Comunicación</t>
  </si>
  <si>
    <t>•  Compras</t>
  </si>
  <si>
    <t xml:space="preserve"> Entregables:  * Evidencia de la compra de los plugins. Evidencia de la implementación de los mismos en nuestro sitio Web(Inespre.gob.do).</t>
  </si>
  <si>
    <t>Nuevas aplicaciones de desarrollo "In-House"</t>
  </si>
  <si>
    <t>* Implementación del Módulo de Facturación para LDCI.
* Implementación Modulo de Decomiso LDCI.
* Implementación del Aplicativo de Cheques.</t>
  </si>
  <si>
    <t>Evidencia de los aplicativos Instalados y listado de usuarios asignados a los mismos.</t>
  </si>
  <si>
    <t>Mantenimiento y Mejoras a aplicaciones existentes</t>
  </si>
  <si>
    <t>* Incluye actualización de Clases y Procedimientos a últimas versiones para los frameworks de la Intranet.
* Mantenimiento a las Aplicaciones Existentes.
* Tener Versión de Eventos Disponibles para el portal Publico de Aplicaciones.</t>
  </si>
  <si>
    <t>En la carpeta de Evidencia esta contenido (Arc.1. Intranet Actualización Dependencias)</t>
  </si>
  <si>
    <t>Implementación del servicio (ROL) de Actualización de Servidores (WSUS) para nuestros servidores Windows.</t>
  </si>
  <si>
    <t>Implementar la buena practica de un servicio de Actualizacion de Servidores (WSUS) para mantener actualizados de manera eficiente nuestros servidores.</t>
  </si>
  <si>
    <t xml:space="preserve">1- Configuración del rol WSUS en UNO de nuestros servidores actuales  (33%) 
2- Configuración del servicio de actualización en los servidores WINDOWS de nuestro Sitio Principal, apuntando al servidor designado para esta tarea  (66%)
</t>
  </si>
  <si>
    <t xml:space="preserve"> Entregables: * Solución implementada. Evidencia de la configuración realizada para la activacion del rol WSUS y en cada uno de los servidores ANTES y DESPUES de la implementación de la solución.</t>
  </si>
  <si>
    <t>Aumento de recursos para ampliación de servicios digitales.</t>
  </si>
  <si>
    <t>Expansión del espacio en disco asignado al File-Server (2da. Etapa)</t>
  </si>
  <si>
    <t>1- Aprovisionamiento del espacio en la infraestructura Hiperconvergente NUTANIX (80%)   2- Asignación del nuevo espacio a extender para el Servidor de Archivos (File-Server) (20%)</t>
  </si>
  <si>
    <t xml:space="preserve"> Entregables:  * Pruebas Documentales del espacio asignado en los servidores Antes y Despues de entregado el producto.</t>
  </si>
  <si>
    <t>Aumento del espacio en disco asignado a los servidores.</t>
  </si>
  <si>
    <t>Traslado de la Contingencia Off-Site al DataCenter del Estado Dominicano.</t>
  </si>
  <si>
    <t xml:space="preserve">Traslado de la Contingencia Off-Site de la localidad actual en “Los Silos” al DataCenter del Estado Dominicano. </t>
  </si>
  <si>
    <t>1- Cotización de los servicios de alojamiento (Colocation) en el Datacenter del Estado Dominicano (33%)
2- Revisión de propuestas y adjudicación del proyecto. (33%)
 * Acorde a los procesos de compras definidos por la ley de compras y contrataciones.
3- Traslado, Instalación, Pruebas Preliminares y puesta en marcha (34%)</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</si>
  <si>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</si>
  <si>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Implementación de la solucion en las facilidades del Datacenter del Estado Dominicano.</t>
  </si>
  <si>
    <t>Mejorar la seguridad de los equipos por medio de nuestro sistema de seguridad.</t>
  </si>
  <si>
    <t>Optimización Infraestructura TIC</t>
  </si>
  <si>
    <t>Instalación de computadoras modernas para mejorar y optimizar las funciones  diarias de los usuarios de la institución</t>
  </si>
  <si>
    <t>Continuación con el plan de sustutición de equipos iniciado el año pasado:                  1- Gestionar Cotizaciones de los equipos a adquirir (33%). 2- Iniciar proceso en compras para las licitaciones de las mismas (33%). 3- Recibir equipos e Instalar los equipos (34%).</t>
  </si>
  <si>
    <t>* Relación de equipos a sustituir 
* soporte de de adquisiciones (Cotizaciones, OC)
* Conduce de recepción de equipos desde el proveedor
* Documento de entrega al usuario final con el debido registro de Activo fijo.</t>
  </si>
  <si>
    <t>Red Wifi Institucional, Inespre Herrera.</t>
  </si>
  <si>
    <t>Instalacion de una red wifi Institucional donde los empleados puedan acceder a los servicios de la institucion desde sus telefonos y Laptops.</t>
  </si>
  <si>
    <t>1- Levantamiento de Campo (34%): 
 * Delimitación de las areas de cobertura WIFI Institucional para el area definida en el alcance del proyecto.
 * Establecimiento de la cantidad de equipos requeridos y las características de los mismos de acuerdo a cada ubicación.
 Entregable: Informe de cobertura y requerimientos tecnicos del proyecto.
 (Este paso sirve de insumo para el proceso de adquisicion de los equipos e implementos requeridos por el proyecto).
2- Implementar cableado y montar equipos en sus respectivos puntos o ubicación. (33%):  
 Entregable: Acuse de recibo de la infraestructura requerida (Cableado) y de los Access Points debidamente instalada 
 en las ubicaciones acordadas.
3- Configuración de las diferentes redes de servicio WIFI que se ofreceran sobre la infraestructura instalada: (33%): 
 * Red WIFI empleados para estaciones de trabajo inalambricas (Laptops, Tablets),
 * Red WIFI empleados Dispositivos móviles,
 * Red WIFI para suplir Internet filtrado a invitados a travez del portal cautivo de la Institución.</t>
  </si>
  <si>
    <t>- Departamento de Tecnología de la Información y Comunicación.
- Operaciones TIC.
- Servicios TIC.</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</si>
  <si>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</si>
  <si>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Actualización Seguridad equipos usuarios finales (EndPoints) - 2023</t>
  </si>
  <si>
    <t>1-  Licitación, revisión de propuestas y adjudicación del proyecto.  (60%)
 * Acorde a los procesos de licitación definidos por la ley de compras y contrataciones.
2- Registro de Licencias EndPoints adquiridas (40%)</t>
  </si>
  <si>
    <t>Insumos: Inventario de Activos TIC (Equipos y Servidores)  Entregables: Inventario de Activos TIC (Equipos y Servidores)</t>
  </si>
  <si>
    <t>Nombre del área: Dirección de Abastecimiento, Distribución y Logística.</t>
  </si>
  <si>
    <t>Eje Estratégico del PEI: 1. Establecimiento de esquemas de comercialización eficiente de productos agropecuarios.</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</si>
  <si>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</si>
  <si>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</si>
  <si>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</si>
  <si>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</si>
  <si>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</si>
  <si>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</si>
  <si>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</si>
  <si>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</si>
  <si>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</si>
  <si>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</si>
  <si>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</si>
  <si>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</si>
  <si>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Programación de abastecimiento y distribución.
2 - Reporte diario de abastecimiento y distribución.
3 - Reporte diario de abastecimiento y distribución.
4 - Documento interno MP5 y MP12.
5 - Documento de carga/descarga</t>
  </si>
  <si>
    <t>Contenido</t>
  </si>
  <si>
    <t>Áreas Institucionales</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</si>
  <si>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</si>
  <si>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</si>
  <si>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</si>
  <si>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</si>
  <si>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</si>
  <si>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</si>
  <si>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Ing. Manuel López
</t>
    </r>
    <r>
      <rPr>
        <sz val="11"/>
        <color indexed="8"/>
        <rFont val="Times New Roman"/>
        <family val="1"/>
      </rPr>
      <t>Encargado Dpto. de Tecnologías de la Información y Comunicación</t>
    </r>
  </si>
  <si>
    <r>
      <t xml:space="preserve">Lic. Obispo de los Santos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</si>
  <si>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</si>
  <si>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Lino Fulgencio
</t>
    </r>
    <r>
      <rPr>
        <sz val="11"/>
        <color indexed="8"/>
        <rFont val="Times New Roman"/>
        <family val="1"/>
      </rPr>
      <t xml:space="preserve">Sub-Director </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</si>
  <si>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</si>
  <si>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</si>
  <si>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Lic. Benigno Encarnación
</t>
    </r>
    <r>
      <rPr>
        <sz val="11"/>
        <color indexed="8"/>
        <rFont val="Times New Roman"/>
        <family val="1"/>
      </rPr>
      <t>Sub-Director Ejecutivo</t>
    </r>
  </si>
  <si>
    <r>
      <t xml:space="preserve">Ing. Osvaldo Erazo
</t>
    </r>
    <r>
      <rPr>
        <sz val="11"/>
        <color indexed="8"/>
        <rFont val="Times New Roman"/>
        <family val="1"/>
      </rPr>
      <t>Encargado Dpto. de Planificación y Desarrollo</t>
    </r>
  </si>
  <si>
    <r>
      <t xml:space="preserve">Lic. Antony Arzeno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</si>
  <si>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</si>
  <si>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Taína Pérez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</si>
  <si>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</si>
  <si>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</si>
  <si>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</si>
  <si>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 xml:space="preserve">Equipo Técnico
</t>
    </r>
    <r>
      <rPr>
        <sz val="14"/>
        <color indexed="8"/>
        <rFont val="Times New Roman"/>
        <family val="1"/>
      </rPr>
      <t>-----------------------------------------------------------------------------------------------------------------------------------------------------------------------------------------------------------------------------------------------</t>
    </r>
  </si>
  <si>
    <r>
      <t>Lic. María Esther Brens</t>
    </r>
    <r>
      <rPr>
        <sz val="11"/>
        <color indexed="8"/>
        <rFont val="Times New Roman"/>
        <family val="1"/>
      </rPr>
      <t xml:space="preserve">	
Coordinadora de Planificación y Desarrollo</t>
    </r>
  </si>
  <si>
    <r>
      <t>Lic. Roseidy Mateo</t>
    </r>
    <r>
      <rPr>
        <sz val="11"/>
        <color indexed="8"/>
        <rFont val="Times New Roman"/>
        <family val="1"/>
      </rPr>
      <t xml:space="preserve">
Técnica </t>
    </r>
  </si>
  <si>
    <r>
      <t xml:space="preserve">Lic. Albania Díaz
</t>
    </r>
    <r>
      <rPr>
        <sz val="11"/>
        <color indexed="8"/>
        <rFont val="Times New Roman"/>
        <family val="1"/>
      </rPr>
      <t>Encargada División de Formulación, Monitoreo y Evaluación de PPP</t>
    </r>
  </si>
  <si>
    <r>
      <t>Lic. Ibelka Curiel</t>
    </r>
    <r>
      <rPr>
        <sz val="11"/>
        <color indexed="8"/>
        <rFont val="Times New Roman"/>
        <family val="1"/>
      </rPr>
      <t xml:space="preserve">
Analista </t>
    </r>
  </si>
  <si>
    <t>PROPÓSITOS DEL INESPRE</t>
  </si>
  <si>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</si>
  <si>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</si>
  <si>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</si>
  <si>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</si>
  <si>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Instituto de Estabilización de Precios</t>
  </si>
  <si>
    <t>Dpto. de Planificación y Desarrollo</t>
  </si>
  <si>
    <t>Matriz del Plan Operativo Anual (POA) 2024, INESPRE</t>
  </si>
  <si>
    <r>
      <t xml:space="preserve">Lic. Penelope Columna
</t>
    </r>
    <r>
      <rPr>
        <sz val="11"/>
        <color indexed="8"/>
        <rFont val="Times New Roman"/>
        <family val="1"/>
      </rPr>
      <t>Encargada de Oficina de Libre Acceso a la Información</t>
    </r>
  </si>
  <si>
    <t>Nombre del área: Dirección de Gestión de Programas</t>
  </si>
  <si>
    <t>Eje Estratégico del PEI:  1. Establecimiento de esquemas de comercialización eficiente de productos agropecuarios.</t>
  </si>
  <si>
    <t>% de respuestas a solicitudes</t>
  </si>
  <si>
    <t>Vigilar por el cumplimiento de las normas y seguimientos a los procesos de controles de gastos</t>
  </si>
  <si>
    <r>
      <t xml:space="preserve">MISIÓN:
</t>
    </r>
    <r>
      <rPr>
        <b/>
        <sz val="1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</si>
  <si>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sz val="10"/>
        <rFont val="Calibri"/>
        <family val="2"/>
      </rPr>
      <t>"Una República Dominicana con garantía de seguridad alimentaria, siendo como institución, parte de un sistema colaborativo entre instancias públicas y privadas del sector agropecuario".</t>
    </r>
  </si>
  <si>
    <r>
      <t xml:space="preserve">VALORES:
</t>
    </r>
    <r>
      <rPr>
        <b/>
        <sz val="10"/>
        <rFont val="Calibri"/>
        <family val="2"/>
      </rPr>
      <t xml:space="preserve">●Transparencia
●Innovación
●Conocimiento
●Calidad e Inocuidad
●Apego al Servicio
</t>
    </r>
  </si>
  <si>
    <r>
      <t xml:space="preserve">Fomentar la colaboración y participación de los servidores </t>
    </r>
    <r>
      <rPr>
        <sz val="10"/>
        <color rgb="FFFFC000"/>
        <rFont val="Calibri"/>
        <family val="2"/>
      </rPr>
      <t>públicos</t>
    </r>
    <r>
      <rPr>
        <sz val="10"/>
        <rFont val="Calibri"/>
        <family val="2"/>
      </rPr>
      <t>, para construir un entorno integral, agradable y seguro en el año.</t>
    </r>
  </si>
  <si>
    <t>Plan Estratégico Institucional 2025-2028</t>
  </si>
  <si>
    <t>Formulación del Plan Estratégico Institucional 2025-2028</t>
  </si>
  <si>
    <t xml:space="preserve">Informe Anual de Resultados del Cumplimiento en los Planes de Gestión Institucional. </t>
  </si>
  <si>
    <t xml:space="preserve">Informe Anual de Resultados por Cumplimiento de los Planes de Gestión Institucional. </t>
  </si>
  <si>
    <t>Informes Trimestrales de evaluación de los Planes de Gestión Institucional.</t>
  </si>
  <si>
    <t>Informe Anual del Plan Estratégico Institucional (PEI) 2021-2024.</t>
  </si>
  <si>
    <t>Elaboración de la Memoria Anual.</t>
  </si>
  <si>
    <t xml:space="preserve"> Memoria Institucional Anual entregada.</t>
  </si>
  <si>
    <t>Memoria Semestral entregada.</t>
  </si>
  <si>
    <t>Informe Anual del POA.</t>
  </si>
  <si>
    <t xml:space="preserve">Informe Anual del POA aprobado. </t>
  </si>
  <si>
    <t>No. de capacitaciones realizadas.</t>
  </si>
  <si>
    <t>Respuesta a las solicitudes ciudadanos y cumplimiento de las publicaciones.</t>
  </si>
  <si>
    <t xml:space="preserve">% de publificaciones </t>
  </si>
  <si>
    <t>Plantilla planificación RR.HH</t>
  </si>
  <si>
    <t>Confirmación por correo electrónico de las novedades de nómina aplicada</t>
  </si>
  <si>
    <t>Plantilla de reportes de inclusión y exclusiones al PBS</t>
  </si>
  <si>
    <t>% de digitalización de expediente de personal activo.</t>
  </si>
  <si>
    <t>Plantilla e informe técnico evaluación del desempeño remitido de Dirección de Recursos Humanos al al MAP</t>
  </si>
  <si>
    <t>Dirección de Recursos Humanos, con instituciones que se tenga convenios y proveedores designados.</t>
  </si>
  <si>
    <t>Brindar asesoría y tramitación en materia de Recursos Humanos al personal</t>
  </si>
  <si>
    <t>Autodiagnóstico CAF</t>
  </si>
  <si>
    <t xml:space="preserve"> Informe Autoevaluación CAF.</t>
  </si>
  <si>
    <t xml:space="preserve">Plan de Mejora Modelo CAF </t>
  </si>
  <si>
    <t xml:space="preserve">Formulación Plan de Mejora 2025
</t>
  </si>
  <si>
    <t>Informes Plan de Mejora</t>
  </si>
  <si>
    <t>Monitoreo de la Calidad de los servicios públicos</t>
  </si>
  <si>
    <t>Informe Encuesta de Satisfacción Ciudadana</t>
  </si>
  <si>
    <t>1. Determinar la muestra.
2. Calendarizar el período a evaluar.
3. Aplicar las encuestas.
4. Tabulación de los datos.
5. Realizar el informe de resultados.
6. Determinación del plan de acción.</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</si>
  <si>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</si>
  <si>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Carta Compromiso al Ciudadano</t>
  </si>
  <si>
    <t xml:space="preserve"> Brochure Carta Compromiso al Ciudadano 2024-2026</t>
  </si>
  <si>
    <t>1. Elaboración del cronograma de trabajo.
2. Colectar la data de las áreas involucradas.
3. Realizar las modificaciones al nuevo Brochure.
4. Gestionar aprobación con el MAP.
5. Socializar el nuevo Brochure.</t>
  </si>
  <si>
    <t>_Direcciones Misionales
_Oficina de Libre Acceso a la Información
_Departamento de Tecnologías de la Información y Comunicación
_Departamento de Comunicaciones</t>
  </si>
  <si>
    <t xml:space="preserve">1 - Solicitud de aprobación enviada al MAP. 
2 - Brochure aprobado y cargado a la página del INESPRE.
</t>
  </si>
  <si>
    <t>Manual de Organización y Funciones</t>
  </si>
  <si>
    <t>Actualización del MOF</t>
  </si>
  <si>
    <t xml:space="preserve">1. Elaboración 2da. fase cronograma de trabajo.
2. Levantamiento de información.
3. Realizar las modificaciones
4. Gestionar aprobación con el MAP.
</t>
  </si>
  <si>
    <t>_ Dirección de Recursos Humanos
_Departamento de Planificación y Desarrollo</t>
  </si>
  <si>
    <t>1 - Actas de reuniones, formularios de levantamiento de información. 
2 - Información validada
3 - Solicitud de aprobación enviada al MAP</t>
  </si>
  <si>
    <t>1. Elaboración del cronograma de trabajo.
2. Levantamiento de información con las áreas. 
3 - Realizar modificaciones a los documentos.
4 - Gestionar aprobación de los procedimientos.
5 - Socializar los cambios con las áreas.</t>
  </si>
  <si>
    <t>_Departamento de Tecnologías de la Información y Comunicación.
_Departamento de Comunicaciones.
_División de Revisión Interna</t>
  </si>
  <si>
    <t>1 - Minutas de reuniones, correos y coordinación del proceso.
2 - Registro de participantes.
3 - Procesos documentados.
4 - Procedimientos aprobados.
5 - Documentos socializados con las áreas correspondientes.</t>
  </si>
  <si>
    <t>Elaboración del Plan de Mejora 2025.</t>
  </si>
  <si>
    <t>Elaboración Informe de satisfacción de los servicios públicos</t>
  </si>
  <si>
    <t>Informe Encuesta Satisfacción Ciudadana</t>
  </si>
  <si>
    <t>Brochure CCC 2024-2026</t>
  </si>
  <si>
    <t>Actualización del Manual de Organización y Funciones</t>
  </si>
  <si>
    <t>Manual de Organización y Funciones actualizado</t>
  </si>
  <si>
    <t>Estandarización de los Procesos de apoyo</t>
  </si>
  <si>
    <t>% de avance en la revisión de los Procedimientos</t>
  </si>
  <si>
    <t>Evaluación la distribución de carga de trabajo y las compensaciones realizando las recomendaciones identificadas</t>
  </si>
  <si>
    <t xml:space="preserve">1. Informe de resultados encuesta Clima Organizacional por el MAP.
</t>
  </si>
  <si>
    <t>Digitalización de los expedientes del personal inactivo</t>
  </si>
  <si>
    <t>Digitalización de los expedientes del personal activo</t>
  </si>
  <si>
    <t>% de digitalización de expediente de personal inactivo.</t>
  </si>
  <si>
    <t>Pago de nómina en el  Sistema de Información de la Gestión Financiera (SIGEF)</t>
  </si>
  <si>
    <t>Gestion de ingresos, promociones y ascensos de personal</t>
  </si>
  <si>
    <t>No. de informes realizados.</t>
  </si>
  <si>
    <t>No. de cofirmación virtual</t>
  </si>
  <si>
    <t>No.  de inducciones de personal</t>
  </si>
  <si>
    <t xml:space="preserve">
1. Informe técnico evaluación del desempeño.
</t>
  </si>
  <si>
    <t>%  de ejcución del plan de capacitación anual.</t>
  </si>
  <si>
    <t>Asesoría y tramitación en materia de Recursos Humanos al personal</t>
  </si>
  <si>
    <t>No. de reportes de inclusión y exclusiones al PBS</t>
  </si>
  <si>
    <t>No. de solicitudes de pago realizadas a la TSS.</t>
  </si>
  <si>
    <t>Realizar la adecuación y actualización de expedientes de personal activo e inactivo durante el año 2024</t>
  </si>
  <si>
    <t>% de movimiento de personal</t>
  </si>
  <si>
    <t>Fortalecer la estandarización de los procesos del área de Recursos Humanos a fin de optimizar el servicio institucional durante el 2024.</t>
  </si>
  <si>
    <t>Orientar al personal en relación de subsistemas de Recursos Humanos, con el objetivo de realizar una gestión eficiente, oportuna y eficaz .</t>
  </si>
  <si>
    <t>Informes de resultados de gestión anual</t>
  </si>
  <si>
    <t xml:space="preserve">1 - Solicitud de capacitación.
2 - Aprobación de capacitación.
3 - Notificación a productores.
4 - Llevar a cabo la capacitación. </t>
  </si>
  <si>
    <t>Certificar las Condiciones Óptimas de los Productos Agropecuarios y Agroindustriales.</t>
  </si>
  <si>
    <t>Certificación de calidad de los productos agropecuarios con que opera el INESPRE (MP-1).</t>
  </si>
  <si>
    <t xml:space="preserve">No. de Certificaciones (MP-1) Análisis de Laboratorio de Productos Agropecuarios expedidos.                          </t>
  </si>
  <si>
    <t>Cumplir con la asistencia técnica en los programas de comercialización  aplicando las normas de calidad.</t>
  </si>
  <si>
    <t>Programación de visitas.</t>
  </si>
  <si>
    <t xml:space="preserve">No. de Visitas </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</si>
  <si>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</si>
  <si>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</si>
  <si>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</si>
  <si>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</si>
  <si>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Departamento de Normas Técnicas y Estándares de Calidad.</t>
  </si>
  <si>
    <t>1,2,3 - Hoja de control.</t>
  </si>
  <si>
    <r>
      <rPr>
        <b/>
        <sz val="11"/>
        <color indexed="8"/>
        <rFont val="Times New Roman"/>
        <family val="1"/>
      </rPr>
      <t>Lic. Eufemia Mota</t>
    </r>
    <r>
      <rPr>
        <sz val="11"/>
        <color indexed="8"/>
        <rFont val="Times New Roman"/>
        <family val="1"/>
      </rPr>
      <t> 
Encargada División de Presupuesto</t>
    </r>
  </si>
  <si>
    <t>Facilitar la comercialización directa entre el productor y el consumidor ofertando a la población productos aptos e inocuos a precios asequibles.</t>
  </si>
  <si>
    <t>1 - Convocatoria  vía chat grupal.
2 - Registro de participantes e Informe /  Minuta del encuentro.</t>
  </si>
  <si>
    <t>1 - Registro de  mensajes convocando.
2 - Registro de participantes / Minuta de reunión.</t>
  </si>
  <si>
    <t>1 - Agenda del Director.
 2 - Convocatoria.
 3 - Minutas / fotografías de las visitas e Informes.</t>
  </si>
  <si>
    <t>Dar continuidad a las Operaciones y Contingencia TIC</t>
  </si>
  <si>
    <t>Revisión de los procedimientos de las áreas de apoyo</t>
  </si>
  <si>
    <t xml:space="preserve">% de actualización de los procedimientos   </t>
  </si>
  <si>
    <t>Impulsar la calidad y el desarrollo institucional a través  la mejora continua de los  procesos y  servicios del INESPRE, a fin de satisfacer los requerimientos y expectativas de los clientes  internos y externos.</t>
  </si>
  <si>
    <t>Lograr el mejor funcionamiento de las actividades realizadas reduciendo los nivles de incidencias.</t>
  </si>
  <si>
    <t xml:space="preserve">Garantizar que los  expedientes de pago cumplan con las normas y procesos establecidos. </t>
  </si>
  <si>
    <t>Cumplir con las políticas de requerimientos de compras de los rubros agropecuarios para su venta y distribución en los canales de comercialización de acuerdo con lo establecido en los manuales de procedimientos.</t>
  </si>
  <si>
    <t>- Departamento de Comunicaciones.
- Departamento de Compras y Contrataciones.</t>
  </si>
  <si>
    <r>
      <t xml:space="preserve">MISIÓN:
</t>
    </r>
    <r>
      <rPr>
        <b/>
        <i/>
        <sz val="10"/>
        <color theme="1"/>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</si>
  <si>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0"/>
        <color theme="1"/>
        <rFont val="Calibri"/>
        <family val="2"/>
      </rPr>
      <t>"Una República Dominicana con garantía de seguridad alimentaria, siendo como institución, parte de un sistema colaborativo entre instancias públicas y privadas del sector agropecuario".</t>
    </r>
  </si>
  <si>
    <r>
      <t xml:space="preserve">VALORES:
</t>
    </r>
    <r>
      <rPr>
        <b/>
        <i/>
        <sz val="10"/>
        <color theme="1"/>
        <rFont val="Calibri"/>
        <family val="2"/>
      </rPr>
      <t xml:space="preserve">●Transparencia
●Innovación
●Conocimiento
●Calidad e Inocuidad
●Apego al Servicio
</t>
    </r>
    <r>
      <rPr>
        <b/>
        <sz val="10"/>
        <color theme="1"/>
        <rFont val="Calibri"/>
        <family val="2"/>
      </rPr>
      <t xml:space="preserve">
</t>
    </r>
  </si>
  <si>
    <t>Garantizar que las áreas utilizadas para la comercialización de los productos agrícola cumplen con los estándares de inocuidad.</t>
  </si>
  <si>
    <t>Gestionar los acuerdos y evaluación del desempeño acorde a las metas establecidas en cumplimiento de las normativas vigentes del año 2024 para mejorar resultados esperados de los colaboradores.</t>
  </si>
  <si>
    <t>Prestar eficientemente la labor de seguridad a las distintas actividades y programas institucionales, así como las diferentes localidades regionales a nivel nacional.</t>
  </si>
  <si>
    <t>Mejorar las competencias  de los colaboradores a través de las capacitaciones, acorde a los  resultados de la detección de necesidades de formación.</t>
  </si>
  <si>
    <t>Plan de capacitación aprobado.</t>
  </si>
  <si>
    <t>Plan de capacitación 2024 .</t>
  </si>
  <si>
    <t>Crear soluciones integrales para la gestión de sus operaciones con eficiencia y transparencia.</t>
  </si>
  <si>
    <t>Aumentar la cobertura  de los Servicios TIC</t>
  </si>
  <si>
    <t>Participación en Ferias como invitado.</t>
  </si>
  <si>
    <t>Llegar a las zonas más vulnerables y a la población de escasos recursos económicos del país con una canasta básica agroalimentaria de calidad a bajos precios, con el propósito de garantizar seguridad alimentaria.</t>
  </si>
  <si>
    <t>Nombre del área: Dirección Agropecuaria. Norma y Tecnología Alimentaria</t>
  </si>
  <si>
    <r>
      <t>Proporcionar transporte a los colaboradores</t>
    </r>
    <r>
      <rPr>
        <sz val="10"/>
        <color rgb="FFFF0000"/>
        <rFont val="Calibri"/>
        <family val="2"/>
        <scheme val="minor"/>
      </rPr>
      <t xml:space="preserve"> </t>
    </r>
    <r>
      <rPr>
        <sz val="10"/>
        <rFont val="Calibri"/>
        <family val="2"/>
        <scheme val="minor"/>
      </rPr>
      <t>y áreas operativas del INESPRE.</t>
    </r>
  </si>
  <si>
    <t>Dirección Agropecuaria, Normas y Tecnología Alimentaria.</t>
  </si>
  <si>
    <t xml:space="preserve"> -Dirección Agropecuaria, Normas y Tecnología Alimentaria.                     -Dirección Administrativa Financiera.</t>
  </si>
  <si>
    <t xml:space="preserve"> - Departamento de Normas y Estándares de Calidad.                              - Departamento de Formación en Comercialización Agropecuaria   </t>
  </si>
  <si>
    <t xml:space="preserve"> - Departamento de Operaciones.</t>
  </si>
  <si>
    <t xml:space="preserve"> - Departamento de Formación en Comercialización Agropecuaria.</t>
  </si>
  <si>
    <t>Nombre del área: Departamento de Seguridad Militar</t>
  </si>
  <si>
    <t>Nombre del área: Departamento de Tecnologías de la Información y Comunicación</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</si>
  <si>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</si>
  <si>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 xml:space="preserve"> - Dirección Ejecutiva.                                                                                                                                                                                                                                                              -Dirección Finananciera.
- Consultoría Jurídica.
- Instituciones Gubernamentales.             -Dirección de Abastecimiento, Distribución y Logística.
- Dirección Agrepecuaria, Normas y Tecnología Alimentaría.
</t>
  </si>
  <si>
    <t>Programa de venta a instituciones Gubernamentales            (Ventas Interinstitucionales).</t>
  </si>
  <si>
    <r>
      <rPr>
        <b/>
        <sz val="11"/>
        <color rgb="FF000000"/>
        <rFont val="Times New Roman"/>
        <family val="1"/>
      </rPr>
      <t xml:space="preserve">Andrea Ventura </t>
    </r>
    <r>
      <rPr>
        <sz val="11"/>
        <color indexed="8"/>
        <rFont val="Times New Roman"/>
        <family val="1"/>
      </rPr>
      <t xml:space="preserve">
Ax. Administrativo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</si>
</sst>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General"/>
    <numFmt numFmtId="165" formatCode=";;"/>
    <numFmt numFmtId="166" formatCode="&quot;RD&quot;&quot;$&quot;#,##0.00"/>
    <numFmt numFmtId="167" formatCode=";;;"/>
    <numFmt numFmtId="168" formatCode="&quot;RD$&quot;#,##0.00"/>
    <numFmt numFmtId="169" formatCode="#,##0.00\ ;&quot; (&quot;#,##0.00\);&quot; -&quot;#\ ;@\ "/>
    <numFmt numFmtId="170" formatCode="0\ %"/>
    <numFmt numFmtId="171" formatCode="_(* #,##0_);_(* \(#,##0\);_(* &quot;-&quot;??_);_(@_)"/>
  </numFmts>
  <fonts count="66" x14ac:knownFonts="1">
    <font>
      <sz val="11"/>
      <color theme="1"/>
      <name val="Calibri"/>
      <family val="2"/>
      <scheme val="minor"/>
    </font>
    <font>
      <sz val="11"/>
      <color theme="1"/>
      <name val="Calibri"/>
      <family val="2"/>
      <scheme val="minor"/>
    </font>
    <font>
      <sz val="11"/>
      <color rgb="FF000000"/>
      <name val="Calibri"/>
      <family val="2"/>
    </font>
    <font>
      <sz val="10"/>
      <color rgb="FF000000"/>
      <name val="Verdana"/>
      <family val="2"/>
    </font>
    <font>
      <sz val="11"/>
      <color rgb="FF000000"/>
      <name val="Arial"/>
      <family val="2"/>
    </font>
    <font>
      <sz val="10"/>
      <color rgb="FF000000"/>
      <name val="Calibri"/>
      <family val="2"/>
    </font>
    <font>
      <sz val="10"/>
      <color theme="1"/>
      <name val="Calibri"/>
      <family val="2"/>
      <scheme val="minor"/>
    </font>
    <font>
      <b/>
      <sz val="10"/>
      <color rgb="FFFFFFFF"/>
      <name val="Calibri"/>
      <family val="2"/>
    </font>
    <font>
      <b/>
      <sz val="10"/>
      <color rgb="FF000000"/>
      <name val="Calibri"/>
      <family val="2"/>
    </font>
    <font>
      <b/>
      <i/>
      <sz val="10"/>
      <color rgb="FF000000"/>
      <name val="Calibri"/>
      <family val="2"/>
    </font>
    <font>
      <sz val="10"/>
      <color rgb="FF000000"/>
      <name val="Arial"/>
      <family val="2"/>
    </font>
    <font>
      <sz val="10"/>
      <name val="Calibri"/>
      <family val="2"/>
    </font>
    <font>
      <sz val="10"/>
      <color theme="1"/>
      <name val="Calibri"/>
      <family val="2"/>
    </font>
    <font>
      <sz val="10"/>
      <name val="Verdana"/>
      <family val="2"/>
    </font>
    <font>
      <sz val="11"/>
      <color rgb="FF000000"/>
      <name val="Calibri"/>
      <family val="2"/>
      <charset val="1"/>
    </font>
    <font>
      <sz val="10"/>
      <color rgb="FF000000"/>
      <name val="Verdana"/>
      <family val="2"/>
      <charset val="1"/>
    </font>
    <font>
      <sz val="11"/>
      <color rgb="FF000000"/>
      <name val="Arial"/>
      <family val="2"/>
      <charset val="1"/>
    </font>
    <font>
      <sz val="10"/>
      <name val="Verdana"/>
      <family val="2"/>
      <charset val="1"/>
    </font>
    <font>
      <sz val="10"/>
      <color rgb="FF000000"/>
      <name val="Calibri"/>
      <family val="2"/>
      <charset val="1"/>
    </font>
    <font>
      <sz val="10"/>
      <color rgb="FF000000"/>
      <name val="Calibri"/>
      <family val="2"/>
      <scheme val="minor"/>
    </font>
    <font>
      <sz val="10"/>
      <name val="Calibri"/>
      <family val="2"/>
      <scheme val="minor"/>
    </font>
    <font>
      <b/>
      <sz val="10"/>
      <color rgb="FF000000"/>
      <name val="Calibri"/>
      <family val="2"/>
      <scheme val="minor"/>
    </font>
    <font>
      <sz val="10"/>
      <name val="Arial"/>
      <family val="2"/>
    </font>
    <font>
      <sz val="12"/>
      <color rgb="FF000000"/>
      <name val="Calibri"/>
      <family val="2"/>
    </font>
    <font>
      <b/>
      <sz val="20"/>
      <color rgb="FFFFFFFF"/>
      <name val="Calibri"/>
      <family val="2"/>
    </font>
    <font>
      <sz val="20"/>
      <color rgb="FF000000"/>
      <name val="Calibri"/>
      <family val="2"/>
    </font>
    <font>
      <b/>
      <sz val="20"/>
      <color rgb="FF000000"/>
      <name val="Calibri"/>
      <family val="2"/>
    </font>
    <font>
      <b/>
      <i/>
      <sz val="16"/>
      <color rgb="FF000000"/>
      <name val="Calibri"/>
      <family val="2"/>
    </font>
    <font>
      <b/>
      <i/>
      <sz val="14"/>
      <color rgb="FF000000"/>
      <name val="Calibri"/>
      <family val="2"/>
    </font>
    <font>
      <b/>
      <sz val="12"/>
      <color rgb="FF000000"/>
      <name val="Calibri"/>
      <family val="2"/>
    </font>
    <font>
      <b/>
      <sz val="12"/>
      <color rgb="FFFFFFFF"/>
      <name val="Calibri"/>
      <family val="2"/>
    </font>
    <font>
      <sz val="12"/>
      <color rgb="FF000000"/>
      <name val="Arial"/>
      <family val="2"/>
    </font>
    <font>
      <sz val="12"/>
      <name val="Calibri"/>
      <family val="2"/>
    </font>
    <font>
      <b/>
      <sz val="20"/>
      <name val="Calibri"/>
      <family val="2"/>
    </font>
    <font>
      <b/>
      <i/>
      <sz val="16"/>
      <name val="Calibri"/>
      <family val="2"/>
    </font>
    <font>
      <b/>
      <i/>
      <sz val="14"/>
      <name val="Calibri"/>
      <family val="2"/>
    </font>
    <font>
      <b/>
      <sz val="12"/>
      <name val="Calibri"/>
      <family val="2"/>
    </font>
    <font>
      <b/>
      <sz val="10"/>
      <name val="Calibri"/>
      <family val="2"/>
    </font>
    <font>
      <b/>
      <i/>
      <sz val="10"/>
      <name val="Calibri"/>
      <family val="2"/>
    </font>
    <font>
      <b/>
      <sz val="14"/>
      <color rgb="FF000000"/>
      <name val="Calibri"/>
      <family val="2"/>
    </font>
    <font>
      <u/>
      <sz val="11"/>
      <color theme="10"/>
      <name val="Arial"/>
      <family val="2"/>
    </font>
    <font>
      <u/>
      <sz val="11"/>
      <color theme="10"/>
      <name val="Calibri"/>
      <family val="2"/>
      <scheme val="minor"/>
    </font>
    <font>
      <u/>
      <sz val="11"/>
      <color theme="10"/>
      <name val="Calibri"/>
      <family val="2"/>
    </font>
    <font>
      <sz val="11"/>
      <color indexed="8"/>
      <name val="Calibri"/>
      <family val="2"/>
    </font>
    <font>
      <sz val="11"/>
      <color indexed="8"/>
      <name val="Times New Roman"/>
      <family val="1"/>
    </font>
    <font>
      <b/>
      <sz val="11"/>
      <color indexed="8"/>
      <name val="Times New Roman"/>
      <family val="1"/>
    </font>
    <font>
      <b/>
      <sz val="16"/>
      <color indexed="8"/>
      <name val="Times New Roman"/>
      <family val="1"/>
    </font>
    <font>
      <sz val="16"/>
      <color indexed="8"/>
      <name val="Times New Roman"/>
      <family val="1"/>
    </font>
    <font>
      <b/>
      <sz val="16"/>
      <color rgb="FF000000"/>
      <name val="Times New Roman"/>
      <family val="1"/>
    </font>
    <font>
      <b/>
      <sz val="14"/>
      <color indexed="8"/>
      <name val="Times New Roman"/>
      <family val="1"/>
    </font>
    <font>
      <sz val="14"/>
      <color indexed="8"/>
      <name val="Times New Roman"/>
      <family val="1"/>
    </font>
    <font>
      <b/>
      <sz val="11"/>
      <color rgb="FF000000"/>
      <name val="Times New Roman"/>
      <family val="1"/>
    </font>
    <font>
      <b/>
      <sz val="11"/>
      <name val="Times New Roman"/>
      <family val="1"/>
    </font>
    <font>
      <b/>
      <sz val="12"/>
      <color indexed="8"/>
      <name val="Times New Roman"/>
      <family val="1"/>
    </font>
    <font>
      <sz val="12"/>
      <color indexed="8"/>
      <name val="Times New Roman"/>
      <family val="1"/>
    </font>
    <font>
      <b/>
      <u/>
      <sz val="12"/>
      <color indexed="8"/>
      <name val="Times New Roman"/>
      <family val="1"/>
    </font>
    <font>
      <b/>
      <sz val="24"/>
      <color rgb="FF000000"/>
      <name val="Calibri"/>
      <family val="2"/>
    </font>
    <font>
      <b/>
      <sz val="24"/>
      <color rgb="FF000000"/>
      <name val="Times New Roman"/>
      <family val="1"/>
    </font>
    <font>
      <sz val="10"/>
      <color rgb="FFFFC000"/>
      <name val="Calibri"/>
      <family val="2"/>
    </font>
    <font>
      <sz val="10"/>
      <color rgb="FF00B050"/>
      <name val="Calibri"/>
      <family val="2"/>
    </font>
    <font>
      <sz val="10"/>
      <color theme="1"/>
      <name val="Calibri"/>
      <family val="2"/>
      <charset val="1"/>
    </font>
    <font>
      <sz val="10"/>
      <color rgb="FFFF0000"/>
      <name val="Calibri"/>
      <family val="2"/>
      <scheme val="minor"/>
    </font>
    <font>
      <b/>
      <sz val="10"/>
      <color theme="1"/>
      <name val="Calibri"/>
      <family val="2"/>
    </font>
    <font>
      <b/>
      <i/>
      <sz val="10"/>
      <color theme="1"/>
      <name val="Calibri"/>
      <family val="2"/>
    </font>
    <font>
      <sz val="10"/>
      <color theme="1"/>
      <name val="Arial"/>
      <family val="2"/>
    </font>
    <font>
      <b/>
      <sz val="10"/>
      <color theme="0"/>
      <name val="Calibri"/>
      <family val="2"/>
    </font>
  </fonts>
  <fills count="14">
    <fill>
      <patternFill patternType="none"/>
    </fill>
    <fill>
      <patternFill patternType="gray125"/>
    </fill>
    <fill>
      <patternFill patternType="solid">
        <fgColor rgb="FF385723"/>
        <bgColor rgb="FF385724"/>
      </patternFill>
    </fill>
    <fill>
      <patternFill patternType="solid">
        <fgColor rgb="FFFFF3CB"/>
        <bgColor rgb="FFA9D18E"/>
      </patternFill>
    </fill>
    <fill>
      <patternFill patternType="solid">
        <fgColor rgb="FFFFFFFF"/>
        <bgColor rgb="FFFFFFFF"/>
      </patternFill>
    </fill>
    <fill>
      <patternFill patternType="solid">
        <fgColor rgb="FFFFF3CB"/>
        <bgColor rgb="FFE2F0D9"/>
      </patternFill>
    </fill>
    <fill>
      <patternFill patternType="solid">
        <fgColor rgb="FFFFFFFF"/>
        <bgColor rgb="FFFFF3CB"/>
      </patternFill>
    </fill>
    <fill>
      <patternFill patternType="solid">
        <fgColor theme="0"/>
        <bgColor indexed="64"/>
      </patternFill>
    </fill>
    <fill>
      <patternFill patternType="solid">
        <fgColor rgb="FF385723"/>
        <bgColor rgb="FF385723"/>
      </patternFill>
    </fill>
    <fill>
      <patternFill patternType="solid">
        <fgColor rgb="FFFFF3CB"/>
        <bgColor rgb="FFFFF3CB"/>
      </patternFill>
    </fill>
    <fill>
      <patternFill patternType="solid">
        <fgColor theme="0"/>
        <bgColor rgb="FFE2F0D9"/>
      </patternFill>
    </fill>
    <fill>
      <patternFill patternType="solid">
        <fgColor theme="7" tint="0.79998168889431442"/>
        <bgColor indexed="64"/>
      </patternFill>
    </fill>
    <fill>
      <patternFill patternType="solid">
        <fgColor indexed="26"/>
        <bgColor indexed="42"/>
      </patternFill>
    </fill>
    <fill>
      <patternFill patternType="solid">
        <fgColor indexed="41"/>
        <bgColor indexed="31"/>
      </patternFill>
    </fill>
  </fills>
  <borders count="11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bottom/>
      <diagonal/>
    </border>
    <border>
      <left style="medium">
        <color auto="1"/>
      </left>
      <right style="medium">
        <color auto="1"/>
      </right>
      <top/>
      <bottom/>
      <diagonal/>
    </border>
    <border>
      <left style="medium">
        <color auto="1"/>
      </left>
      <right style="medium">
        <color rgb="FF000000"/>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bottom/>
      <diagonal/>
    </border>
    <border>
      <left style="medium">
        <color indexed="64"/>
      </left>
      <right style="medium">
        <color indexed="64"/>
      </right>
      <top/>
      <bottom style="medium">
        <color rgb="FF000000"/>
      </bottom>
      <diagonal/>
    </border>
    <border>
      <left style="medium">
        <color auto="1"/>
      </left>
      <right style="medium">
        <color rgb="FF000000"/>
      </right>
      <top/>
      <bottom/>
      <diagonal/>
    </border>
    <border>
      <left style="medium">
        <color auto="1"/>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auto="1"/>
      </left>
      <right/>
      <top style="medium">
        <color auto="1"/>
      </top>
      <bottom/>
      <diagonal/>
    </border>
    <border>
      <left/>
      <right/>
      <top style="medium">
        <color auto="1"/>
      </top>
      <bottom/>
      <diagonal/>
    </border>
    <border>
      <left style="medium">
        <color rgb="FF000000"/>
      </left>
      <right style="medium">
        <color rgb="FF000000"/>
      </right>
      <top/>
      <bottom style="medium">
        <color auto="1"/>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medium">
        <color auto="1"/>
      </right>
      <top style="double">
        <color indexed="9"/>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diagonal/>
    </border>
    <border>
      <left/>
      <right style="medium">
        <color indexed="8"/>
      </right>
      <top/>
      <bottom/>
      <diagonal/>
    </border>
    <border>
      <left style="medium">
        <color indexed="9"/>
      </left>
      <right/>
      <top/>
      <bottom style="medium">
        <color indexed="9"/>
      </bottom>
      <diagonal/>
    </border>
    <border>
      <left/>
      <right/>
      <top/>
      <bottom style="medium">
        <color indexed="9"/>
      </bottom>
      <diagonal/>
    </border>
    <border>
      <left/>
      <right style="medium">
        <color indexed="8"/>
      </right>
      <top/>
      <bottom style="medium">
        <color indexed="9"/>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auto="1"/>
      </top>
      <bottom/>
      <diagonal/>
    </border>
    <border>
      <left style="medium">
        <color rgb="FF000000"/>
      </left>
      <right style="medium">
        <color rgb="FF000000"/>
      </right>
      <top style="medium">
        <color indexed="64"/>
      </top>
      <bottom style="medium">
        <color rgb="FF000000"/>
      </bottom>
      <diagonal/>
    </border>
    <border>
      <left style="medium">
        <color auto="1"/>
      </left>
      <right style="medium">
        <color rgb="FF000000"/>
      </right>
      <top style="medium">
        <color auto="1"/>
      </top>
      <bottom style="medium">
        <color rgb="FF000000"/>
      </bottom>
      <diagonal/>
    </border>
    <border>
      <left style="thin">
        <color indexed="64"/>
      </left>
      <right/>
      <top style="medium">
        <color rgb="FF000000"/>
      </top>
      <bottom/>
      <diagonal/>
    </border>
    <border>
      <left style="thin">
        <color indexed="64"/>
      </left>
      <right/>
      <top/>
      <bottom/>
      <diagonal/>
    </border>
    <border>
      <left style="thin">
        <color indexed="64"/>
      </left>
      <right/>
      <top/>
      <bottom style="medium">
        <color auto="1"/>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2" fillId="0" borderId="0" applyBorder="0" applyProtection="0"/>
    <xf numFmtId="164" fontId="3" fillId="0" borderId="0" applyBorder="0" applyProtection="0"/>
    <xf numFmtId="9" fontId="1" fillId="0" borderId="0" applyFont="0" applyFill="0" applyBorder="0" applyAlignment="0" applyProtection="0"/>
    <xf numFmtId="0" fontId="13" fillId="0" borderId="0"/>
    <xf numFmtId="9" fontId="1" fillId="0" borderId="0" applyFont="0" applyFill="0" applyBorder="0" applyAlignment="0" applyProtection="0"/>
    <xf numFmtId="164" fontId="15" fillId="0" borderId="0" applyBorder="0" applyProtection="0"/>
    <xf numFmtId="0" fontId="10" fillId="0" borderId="0"/>
    <xf numFmtId="9" fontId="1" fillId="0" borderId="0" applyFont="0" applyFill="0" applyBorder="0" applyAlignment="0" applyProtection="0"/>
    <xf numFmtId="0" fontId="1" fillId="0" borderId="0"/>
    <xf numFmtId="164" fontId="2" fillId="0" borderId="0" applyBorder="0" applyProtection="0"/>
    <xf numFmtId="0" fontId="4" fillId="0" borderId="0"/>
    <xf numFmtId="164" fontId="3" fillId="0" borderId="0" applyBorder="0" applyProtection="0"/>
    <xf numFmtId="169" fontId="14" fillId="0" borderId="0" applyBorder="0" applyProtection="0"/>
    <xf numFmtId="170" fontId="16" fillId="0" borderId="0" applyBorder="0" applyProtection="0"/>
    <xf numFmtId="0" fontId="16" fillId="0" borderId="0"/>
    <xf numFmtId="169" fontId="15" fillId="0" borderId="0" applyBorder="0" applyProtection="0"/>
    <xf numFmtId="170" fontId="16" fillId="0" borderId="0" applyBorder="0" applyProtection="0"/>
    <xf numFmtId="0" fontId="17" fillId="0" borderId="0"/>
    <xf numFmtId="9" fontId="1"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40" fillId="0" borderId="0" applyNumberFormat="0" applyFill="0" applyBorder="0" applyAlignment="0" applyProtection="0">
      <alignment vertical="top"/>
      <protection locked="0"/>
    </xf>
    <xf numFmtId="0" fontId="43" fillId="0" borderId="0"/>
    <xf numFmtId="164" fontId="2" fillId="0" borderId="0" applyBorder="0" applyProtection="0"/>
  </cellStyleXfs>
  <cellXfs count="791">
    <xf numFmtId="0" fontId="0" fillId="0" borderId="0" xfId="0"/>
    <xf numFmtId="164" fontId="5" fillId="0" borderId="0" xfId="4" applyFont="1" applyAlignment="1" applyProtection="1">
      <alignment vertical="center"/>
    </xf>
    <xf numFmtId="0" fontId="6" fillId="0" borderId="0" xfId="0" applyFont="1"/>
    <xf numFmtId="164" fontId="5" fillId="4" borderId="0" xfId="4" applyFont="1" applyFill="1" applyAlignment="1" applyProtection="1">
      <alignment vertical="center"/>
    </xf>
    <xf numFmtId="0" fontId="10" fillId="0" borderId="0" xfId="0" applyFont="1"/>
    <xf numFmtId="164" fontId="8" fillId="5" borderId="4" xfId="5" applyFont="1" applyFill="1" applyBorder="1" applyAlignment="1" applyProtection="1">
      <alignment horizontal="center" vertical="center" wrapText="1"/>
    </xf>
    <xf numFmtId="165" fontId="8" fillId="5" borderId="4" xfId="5" applyNumberFormat="1" applyFont="1" applyFill="1" applyBorder="1" applyAlignment="1" applyProtection="1">
      <alignment horizontal="center" vertical="center" wrapText="1"/>
    </xf>
    <xf numFmtId="165" fontId="5" fillId="5" borderId="4" xfId="5" applyNumberFormat="1" applyFont="1" applyFill="1" applyBorder="1" applyAlignment="1" applyProtection="1">
      <alignment horizontal="center" vertical="center" wrapText="1"/>
    </xf>
    <xf numFmtId="164" fontId="11" fillId="0" borderId="22" xfId="4" applyFont="1" applyBorder="1" applyAlignment="1" applyProtection="1">
      <alignment horizontal="left" vertical="center" wrapText="1"/>
    </xf>
    <xf numFmtId="164" fontId="11" fillId="0" borderId="22" xfId="4" applyFont="1" applyBorder="1" applyAlignment="1" applyProtection="1">
      <alignment horizontal="center" vertical="center" wrapText="1"/>
    </xf>
    <xf numFmtId="164" fontId="5" fillId="0" borderId="22" xfId="5" applyFont="1" applyBorder="1" applyAlignment="1" applyProtection="1">
      <alignment horizontal="center" vertical="center" wrapText="1"/>
    </xf>
    <xf numFmtId="3" fontId="8" fillId="0" borderId="4" xfId="6" applyNumberFormat="1" applyFont="1" applyFill="1" applyBorder="1" applyAlignment="1" applyProtection="1">
      <alignment horizontal="center" vertical="center" wrapText="1"/>
    </xf>
    <xf numFmtId="164" fontId="8" fillId="0" borderId="22" xfId="5" applyFont="1" applyBorder="1" applyAlignment="1" applyProtection="1">
      <alignment horizontal="center" vertical="center" wrapText="1"/>
    </xf>
    <xf numFmtId="164" fontId="5" fillId="0" borderId="22" xfId="4" applyFont="1" applyBorder="1" applyAlignment="1" applyProtection="1">
      <alignment horizontal="left" vertical="center" wrapText="1"/>
    </xf>
    <xf numFmtId="3" fontId="8" fillId="0" borderId="4" xfId="6" applyNumberFormat="1" applyFont="1" applyBorder="1" applyAlignment="1" applyProtection="1">
      <alignment horizontal="center" vertical="center" wrapText="1"/>
    </xf>
    <xf numFmtId="164" fontId="5" fillId="0" borderId="4" xfId="5" quotePrefix="1" applyFont="1" applyBorder="1" applyAlignment="1" applyProtection="1">
      <alignment horizontal="center" vertical="center" wrapText="1"/>
    </xf>
    <xf numFmtId="49" fontId="5" fillId="0" borderId="22" xfId="4" quotePrefix="1" applyNumberFormat="1" applyFont="1" applyBorder="1" applyAlignment="1" applyProtection="1">
      <alignment horizontal="left" vertical="center" wrapText="1"/>
    </xf>
    <xf numFmtId="164" fontId="5" fillId="0" borderId="4" xfId="5" quotePrefix="1" applyFont="1" applyBorder="1" applyAlignment="1" applyProtection="1">
      <alignment horizontal="left" vertical="center" wrapText="1"/>
    </xf>
    <xf numFmtId="3" fontId="5" fillId="0" borderId="4" xfId="6" applyNumberFormat="1" applyFont="1" applyBorder="1" applyAlignment="1" applyProtection="1">
      <alignment horizontal="center" vertical="center"/>
    </xf>
    <xf numFmtId="3" fontId="8" fillId="5" borderId="4" xfId="6" applyNumberFormat="1" applyFont="1" applyFill="1" applyBorder="1" applyAlignment="1" applyProtection="1">
      <alignment horizontal="center" vertical="center"/>
    </xf>
    <xf numFmtId="164" fontId="5" fillId="0" borderId="22" xfId="4" applyFont="1" applyBorder="1" applyAlignment="1" applyProtection="1">
      <alignment horizontal="center" vertical="center" wrapText="1"/>
    </xf>
    <xf numFmtId="164" fontId="5" fillId="0" borderId="22" xfId="4" quotePrefix="1" applyFont="1" applyBorder="1" applyAlignment="1" applyProtection="1">
      <alignment horizontal="left" vertical="center" wrapText="1"/>
    </xf>
    <xf numFmtId="164" fontId="12" fillId="0" borderId="22" xfId="4" applyFont="1" applyBorder="1" applyAlignment="1" applyProtection="1">
      <alignment horizontal="center" vertical="center" wrapText="1"/>
    </xf>
    <xf numFmtId="166" fontId="8" fillId="0" borderId="4" xfId="6" applyNumberFormat="1" applyFont="1" applyFill="1" applyBorder="1" applyAlignment="1" applyProtection="1">
      <alignment horizontal="center" vertical="center" wrapText="1"/>
    </xf>
    <xf numFmtId="166" fontId="8" fillId="0" borderId="4" xfId="6" applyNumberFormat="1" applyFont="1" applyBorder="1" applyAlignment="1" applyProtection="1">
      <alignment horizontal="center" vertical="center" wrapText="1"/>
    </xf>
    <xf numFmtId="166" fontId="5" fillId="0" borderId="4" xfId="6" applyNumberFormat="1" applyFont="1" applyBorder="1" applyAlignment="1" applyProtection="1">
      <alignment horizontal="center" vertical="center"/>
    </xf>
    <xf numFmtId="166" fontId="8" fillId="5" borderId="4" xfId="6" applyNumberFormat="1" applyFont="1" applyFill="1" applyBorder="1" applyAlignment="1" applyProtection="1">
      <alignment horizontal="center" vertical="center"/>
    </xf>
    <xf numFmtId="164" fontId="8" fillId="5" borderId="21" xfId="5" applyFont="1" applyFill="1" applyBorder="1" applyAlignment="1" applyProtection="1">
      <alignment horizontal="center" vertical="center" wrapText="1"/>
    </xf>
    <xf numFmtId="165" fontId="8" fillId="5" borderId="21" xfId="5" applyNumberFormat="1" applyFont="1" applyFill="1" applyBorder="1" applyAlignment="1" applyProtection="1">
      <alignment horizontal="center" vertical="center" wrapText="1"/>
    </xf>
    <xf numFmtId="165" fontId="5" fillId="5" borderId="21" xfId="5" applyNumberFormat="1" applyFont="1" applyFill="1" applyBorder="1" applyAlignment="1" applyProtection="1">
      <alignment horizontal="center" vertical="center" wrapText="1"/>
    </xf>
    <xf numFmtId="0" fontId="11" fillId="0" borderId="22" xfId="7" applyFont="1" applyBorder="1" applyAlignment="1">
      <alignment horizontal="left" vertical="center" wrapText="1"/>
    </xf>
    <xf numFmtId="0" fontId="11" fillId="0" borderId="22" xfId="7" applyFont="1" applyBorder="1" applyAlignment="1">
      <alignment horizontal="center" vertical="center" wrapText="1"/>
    </xf>
    <xf numFmtId="3" fontId="8" fillId="0" borderId="22" xfId="8" applyNumberFormat="1" applyFont="1" applyFill="1" applyBorder="1" applyAlignment="1" applyProtection="1">
      <alignment horizontal="center" vertical="center" wrapText="1"/>
    </xf>
    <xf numFmtId="0" fontId="8" fillId="0" borderId="22" xfId="7" applyFont="1" applyBorder="1" applyAlignment="1">
      <alignment horizontal="center" vertical="center" wrapText="1"/>
    </xf>
    <xf numFmtId="3" fontId="8" fillId="0" borderId="22" xfId="8" applyNumberFormat="1" applyFont="1" applyBorder="1" applyAlignment="1" applyProtection="1">
      <alignment horizontal="center" vertical="center" wrapText="1"/>
    </xf>
    <xf numFmtId="166" fontId="8" fillId="0" borderId="22" xfId="8" applyNumberFormat="1" applyFont="1" applyBorder="1" applyAlignment="1" applyProtection="1">
      <alignment horizontal="right" vertical="center" wrapText="1"/>
    </xf>
    <xf numFmtId="3" fontId="11" fillId="0" borderId="22" xfId="7" applyNumberFormat="1" applyFont="1" applyBorder="1" applyAlignment="1">
      <alignment horizontal="center" vertical="center" wrapText="1"/>
    </xf>
    <xf numFmtId="164" fontId="11" fillId="0" borderId="22" xfId="5" quotePrefix="1" applyFont="1" applyBorder="1" applyAlignment="1" applyProtection="1">
      <alignment horizontal="left" vertical="center" wrapText="1"/>
    </xf>
    <xf numFmtId="0" fontId="5" fillId="0" borderId="24" xfId="0" applyFont="1" applyBorder="1"/>
    <xf numFmtId="3" fontId="5" fillId="0" borderId="22" xfId="8" applyNumberFormat="1" applyFont="1" applyBorder="1" applyAlignment="1" applyProtection="1">
      <alignment horizontal="center" vertical="center"/>
    </xf>
    <xf numFmtId="3" fontId="8" fillId="5" borderId="22" xfId="8" applyNumberFormat="1" applyFont="1" applyFill="1" applyBorder="1" applyAlignment="1" applyProtection="1">
      <alignment horizontal="center" vertical="center"/>
    </xf>
    <xf numFmtId="3" fontId="8" fillId="5" borderId="25" xfId="8" applyNumberFormat="1" applyFont="1" applyFill="1" applyBorder="1" applyAlignment="1" applyProtection="1">
      <alignment horizontal="center" vertical="center"/>
    </xf>
    <xf numFmtId="3" fontId="11" fillId="0" borderId="22" xfId="7" quotePrefix="1" applyNumberFormat="1" applyFont="1" applyBorder="1" applyAlignment="1">
      <alignment horizontal="left" vertical="center" wrapText="1"/>
    </xf>
    <xf numFmtId="3" fontId="5" fillId="0" borderId="4" xfId="8" applyNumberFormat="1" applyFont="1" applyBorder="1" applyAlignment="1" applyProtection="1">
      <alignment horizontal="center" vertical="center"/>
    </xf>
    <xf numFmtId="10" fontId="8" fillId="0" borderId="22" xfId="8" applyNumberFormat="1" applyFont="1" applyFill="1" applyBorder="1" applyAlignment="1" applyProtection="1">
      <alignment horizontal="center" vertical="center" wrapText="1"/>
    </xf>
    <xf numFmtId="164" fontId="11" fillId="0" borderId="22" xfId="4" applyFont="1" applyBorder="1" applyAlignment="1" applyProtection="1">
      <alignment vertical="center" wrapText="1"/>
    </xf>
    <xf numFmtId="10" fontId="8" fillId="0" borderId="22" xfId="8" applyNumberFormat="1" applyFont="1" applyBorder="1" applyAlignment="1" applyProtection="1">
      <alignment horizontal="center" vertical="center" wrapText="1"/>
    </xf>
    <xf numFmtId="10" fontId="11" fillId="0" borderId="22" xfId="7" applyNumberFormat="1" applyFont="1" applyBorder="1" applyAlignment="1">
      <alignment horizontal="center" vertical="center" wrapText="1"/>
    </xf>
    <xf numFmtId="10" fontId="11" fillId="0" borderId="22" xfId="4" quotePrefix="1" applyNumberFormat="1" applyFont="1" applyBorder="1" applyAlignment="1" applyProtection="1">
      <alignment horizontal="left" vertical="center" wrapText="1"/>
    </xf>
    <xf numFmtId="10" fontId="5" fillId="0" borderId="22" xfId="8" applyNumberFormat="1" applyFont="1" applyBorder="1" applyAlignment="1" applyProtection="1">
      <alignment horizontal="center" vertical="center"/>
    </xf>
    <xf numFmtId="10" fontId="8" fillId="5" borderId="22" xfId="8" applyNumberFormat="1" applyFont="1" applyFill="1" applyBorder="1" applyAlignment="1" applyProtection="1">
      <alignment horizontal="center" vertical="center"/>
    </xf>
    <xf numFmtId="10" fontId="8" fillId="5" borderId="25" xfId="8" applyNumberFormat="1" applyFont="1" applyFill="1" applyBorder="1" applyAlignment="1" applyProtection="1">
      <alignment horizontal="center" vertical="center"/>
    </xf>
    <xf numFmtId="164" fontId="5" fillId="0" borderId="0" xfId="4" applyFont="1" applyBorder="1" applyAlignment="1" applyProtection="1">
      <alignment vertical="center"/>
    </xf>
    <xf numFmtId="164" fontId="5" fillId="0" borderId="0" xfId="13" applyFont="1" applyAlignment="1" applyProtection="1">
      <alignment vertical="center"/>
    </xf>
    <xf numFmtId="0" fontId="10" fillId="0" borderId="0" xfId="14" applyFont="1"/>
    <xf numFmtId="164" fontId="5" fillId="4" borderId="0" xfId="13" applyFont="1" applyFill="1" applyAlignment="1" applyProtection="1">
      <alignment vertical="center"/>
    </xf>
    <xf numFmtId="164" fontId="8" fillId="5" borderId="4" xfId="15" applyFont="1" applyFill="1" applyBorder="1" applyAlignment="1" applyProtection="1">
      <alignment horizontal="center" vertical="center" wrapText="1"/>
    </xf>
    <xf numFmtId="165" fontId="8" fillId="5" borderId="4" xfId="15" applyNumberFormat="1" applyFont="1" applyFill="1" applyBorder="1" applyAlignment="1" applyProtection="1">
      <alignment horizontal="center" vertical="center" wrapText="1"/>
    </xf>
    <xf numFmtId="164" fontId="8" fillId="5" borderId="21" xfId="15" applyFont="1" applyFill="1" applyBorder="1" applyAlignment="1" applyProtection="1">
      <alignment horizontal="center" vertical="center" wrapText="1"/>
    </xf>
    <xf numFmtId="165" fontId="8" fillId="5" borderId="21" xfId="15" applyNumberFormat="1" applyFont="1" applyFill="1" applyBorder="1" applyAlignment="1" applyProtection="1">
      <alignment horizontal="center" vertical="center" wrapText="1"/>
    </xf>
    <xf numFmtId="165" fontId="5" fillId="5" borderId="4" xfId="15" applyNumberFormat="1" applyFont="1" applyFill="1" applyBorder="1" applyAlignment="1" applyProtection="1">
      <alignment horizontal="center" vertical="center" wrapText="1"/>
    </xf>
    <xf numFmtId="0" fontId="20" fillId="0" borderId="22" xfId="14" applyFont="1" applyBorder="1" applyAlignment="1">
      <alignment horizontal="center" vertical="center" wrapText="1"/>
    </xf>
    <xf numFmtId="0" fontId="20" fillId="6" borderId="22" xfId="14" applyFont="1" applyFill="1" applyBorder="1" applyAlignment="1">
      <alignment horizontal="center" vertical="center" wrapText="1"/>
    </xf>
    <xf numFmtId="164" fontId="20" fillId="0" borderId="22" xfId="9" applyFont="1" applyBorder="1" applyAlignment="1" applyProtection="1">
      <alignment horizontal="center" vertical="center" wrapText="1"/>
    </xf>
    <xf numFmtId="10" fontId="21" fillId="0" borderId="22" xfId="8" applyNumberFormat="1" applyFont="1" applyFill="1" applyBorder="1" applyAlignment="1" applyProtection="1">
      <alignment horizontal="center" vertical="center" wrapText="1"/>
    </xf>
    <xf numFmtId="164" fontId="21" fillId="0" borderId="22" xfId="9" applyFont="1" applyBorder="1" applyAlignment="1" applyProtection="1">
      <alignment horizontal="center" vertical="center" wrapText="1"/>
    </xf>
    <xf numFmtId="0" fontId="20" fillId="6" borderId="22" xfId="14" applyFont="1" applyFill="1" applyBorder="1" applyAlignment="1">
      <alignment horizontal="left" vertical="center" wrapText="1"/>
    </xf>
    <xf numFmtId="10" fontId="21" fillId="0" borderId="22" xfId="8" applyNumberFormat="1" applyFont="1" applyBorder="1" applyAlignment="1" applyProtection="1">
      <alignment horizontal="center" vertical="center" wrapText="1"/>
    </xf>
    <xf numFmtId="166" fontId="21" fillId="0" borderId="22" xfId="8" applyNumberFormat="1" applyFont="1" applyBorder="1" applyAlignment="1" applyProtection="1">
      <alignment horizontal="right" vertical="center" wrapText="1"/>
    </xf>
    <xf numFmtId="164" fontId="20" fillId="0" borderId="22" xfId="9" quotePrefix="1" applyFont="1" applyBorder="1" applyAlignment="1" applyProtection="1">
      <alignment horizontal="left" vertical="center" wrapText="1"/>
    </xf>
    <xf numFmtId="164" fontId="20" fillId="0" borderId="22" xfId="9" applyFont="1" applyBorder="1" applyAlignment="1" applyProtection="1">
      <alignment horizontal="left" vertical="center" wrapText="1"/>
    </xf>
    <xf numFmtId="164" fontId="20" fillId="0" borderId="25" xfId="15" quotePrefix="1" applyFont="1" applyBorder="1" applyAlignment="1" applyProtection="1">
      <alignment horizontal="left" vertical="center" wrapText="1"/>
    </xf>
    <xf numFmtId="0" fontId="19" fillId="0" borderId="0" xfId="14" applyFont="1"/>
    <xf numFmtId="10" fontId="19" fillId="0" borderId="4" xfId="8" applyNumberFormat="1" applyFont="1" applyBorder="1" applyAlignment="1" applyProtection="1">
      <alignment horizontal="center" vertical="center"/>
    </xf>
    <xf numFmtId="10" fontId="21" fillId="5" borderId="4" xfId="8" applyNumberFormat="1" applyFont="1" applyFill="1" applyBorder="1" applyAlignment="1" applyProtection="1">
      <alignment horizontal="center" vertical="center"/>
    </xf>
    <xf numFmtId="164" fontId="21" fillId="0" borderId="22" xfId="9" applyFont="1" applyBorder="1" applyAlignment="1" applyProtection="1">
      <alignment horizontal="center" vertical="center"/>
    </xf>
    <xf numFmtId="3" fontId="21" fillId="0" borderId="22" xfId="8" applyNumberFormat="1" applyFont="1" applyBorder="1" applyAlignment="1" applyProtection="1">
      <alignment horizontal="center" vertical="center" wrapText="1"/>
    </xf>
    <xf numFmtId="3" fontId="19" fillId="0" borderId="4" xfId="8" applyNumberFormat="1" applyFont="1" applyBorder="1" applyAlignment="1" applyProtection="1">
      <alignment horizontal="center" vertical="center"/>
    </xf>
    <xf numFmtId="3" fontId="21" fillId="5" borderId="4" xfId="8" applyNumberFormat="1" applyFont="1" applyFill="1" applyBorder="1" applyAlignment="1" applyProtection="1">
      <alignment horizontal="center" vertical="center"/>
    </xf>
    <xf numFmtId="167" fontId="5" fillId="0" borderId="0" xfId="4" applyNumberFormat="1" applyFont="1" applyBorder="1" applyAlignment="1" applyProtection="1">
      <alignment vertical="center"/>
    </xf>
    <xf numFmtId="164" fontId="5" fillId="4" borderId="0" xfId="4" applyFont="1" applyFill="1" applyBorder="1" applyAlignment="1" applyProtection="1">
      <alignment vertical="center"/>
    </xf>
    <xf numFmtId="167" fontId="5" fillId="4" borderId="0" xfId="4" applyNumberFormat="1" applyFont="1" applyFill="1" applyBorder="1" applyAlignment="1" applyProtection="1">
      <alignment vertical="center"/>
    </xf>
    <xf numFmtId="164" fontId="11" fillId="0" borderId="22" xfId="5" applyFont="1" applyBorder="1" applyAlignment="1" applyProtection="1">
      <alignment horizontal="left" vertical="center" wrapText="1"/>
    </xf>
    <xf numFmtId="164" fontId="5" fillId="0" borderId="4" xfId="5" applyFont="1" applyBorder="1" applyAlignment="1" applyProtection="1">
      <alignment horizontal="center" vertical="center" wrapText="1"/>
    </xf>
    <xf numFmtId="164" fontId="8" fillId="0" borderId="4" xfId="5" applyFont="1" applyBorder="1" applyAlignment="1" applyProtection="1">
      <alignment horizontal="center" vertical="center" wrapText="1"/>
    </xf>
    <xf numFmtId="0" fontId="11" fillId="0" borderId="4" xfId="0" applyFont="1" applyBorder="1" applyAlignment="1">
      <alignment horizontal="center" vertical="center" wrapText="1"/>
    </xf>
    <xf numFmtId="164" fontId="11" fillId="0" borderId="4" xfId="5" applyFont="1" applyBorder="1" applyAlignment="1" applyProtection="1">
      <alignment horizontal="left"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164" fontId="5" fillId="0" borderId="4" xfId="5" applyFont="1" applyBorder="1" applyAlignment="1" applyProtection="1">
      <alignment vertical="center" wrapText="1"/>
    </xf>
    <xf numFmtId="10" fontId="8" fillId="0" borderId="4" xfId="6" applyNumberFormat="1" applyFont="1" applyFill="1" applyBorder="1" applyAlignment="1" applyProtection="1">
      <alignment horizontal="center" vertical="center" wrapText="1"/>
    </xf>
    <xf numFmtId="164" fontId="11" fillId="0" borderId="4" xfId="5" applyFont="1" applyBorder="1" applyAlignment="1" applyProtection="1">
      <alignment vertical="center" wrapText="1"/>
    </xf>
    <xf numFmtId="10" fontId="8" fillId="0" borderId="4" xfId="6" applyNumberFormat="1" applyFont="1" applyBorder="1" applyAlignment="1" applyProtection="1">
      <alignment horizontal="center" vertical="center" wrapText="1"/>
    </xf>
    <xf numFmtId="164" fontId="5" fillId="0" borderId="4" xfId="5" applyFont="1" applyBorder="1" applyAlignment="1" applyProtection="1">
      <alignment horizontal="left" vertical="center" wrapText="1"/>
    </xf>
    <xf numFmtId="10" fontId="5" fillId="0" borderId="4" xfId="6" applyNumberFormat="1" applyFont="1" applyBorder="1" applyAlignment="1" applyProtection="1">
      <alignment horizontal="center" vertical="center"/>
    </xf>
    <xf numFmtId="10" fontId="8" fillId="5" borderId="4" xfId="6" applyNumberFormat="1" applyFont="1" applyFill="1" applyBorder="1" applyAlignment="1" applyProtection="1">
      <alignment horizontal="center" vertical="center"/>
    </xf>
    <xf numFmtId="164" fontId="5" fillId="0" borderId="3" xfId="5" applyFont="1" applyBorder="1" applyAlignment="1" applyProtection="1">
      <alignment horizontal="left" vertical="center" wrapText="1"/>
    </xf>
    <xf numFmtId="3" fontId="8" fillId="0" borderId="4" xfId="22" applyNumberFormat="1" applyFont="1" applyFill="1" applyBorder="1" applyAlignment="1" applyProtection="1">
      <alignment horizontal="center" vertical="center" wrapText="1"/>
    </xf>
    <xf numFmtId="3" fontId="8" fillId="0" borderId="4" xfId="22" applyNumberFormat="1" applyFont="1" applyBorder="1" applyAlignment="1" applyProtection="1">
      <alignment horizontal="center" vertical="center" wrapText="1"/>
    </xf>
    <xf numFmtId="3" fontId="5" fillId="0" borderId="4" xfId="22" applyNumberFormat="1" applyFont="1" applyBorder="1" applyAlignment="1" applyProtection="1">
      <alignment horizontal="center" vertical="center"/>
    </xf>
    <xf numFmtId="3" fontId="8" fillId="5" borderId="4" xfId="22" applyNumberFormat="1" applyFont="1" applyFill="1" applyBorder="1" applyAlignment="1" applyProtection="1">
      <alignment horizontal="center" vertical="center"/>
    </xf>
    <xf numFmtId="0" fontId="6" fillId="0" borderId="4" xfId="0" applyFont="1" applyBorder="1" applyAlignment="1">
      <alignment horizontal="left" vertical="center" wrapText="1"/>
    </xf>
    <xf numFmtId="164" fontId="23" fillId="0" borderId="0" xfId="4" applyFont="1" applyAlignment="1" applyProtection="1">
      <alignment vertical="center"/>
    </xf>
    <xf numFmtId="164" fontId="2" fillId="0" borderId="0" xfId="4" applyAlignment="1" applyProtection="1">
      <alignment vertical="center"/>
    </xf>
    <xf numFmtId="164" fontId="25" fillId="0" borderId="0" xfId="4" applyFont="1" applyAlignment="1" applyProtection="1">
      <alignment vertical="center"/>
    </xf>
    <xf numFmtId="164" fontId="2" fillId="4" borderId="0" xfId="4" applyFill="1" applyAlignment="1" applyProtection="1">
      <alignment vertical="center"/>
    </xf>
    <xf numFmtId="164" fontId="24" fillId="0" borderId="38" xfId="5" applyFont="1" applyBorder="1" applyAlignment="1" applyProtection="1">
      <alignment vertical="center" wrapText="1"/>
    </xf>
    <xf numFmtId="0" fontId="31" fillId="0" borderId="0" xfId="0" applyFont="1"/>
    <xf numFmtId="164" fontId="29" fillId="5" borderId="4" xfId="5" applyFont="1" applyFill="1" applyBorder="1" applyAlignment="1" applyProtection="1">
      <alignment horizontal="center" vertical="center" wrapText="1"/>
    </xf>
    <xf numFmtId="165" fontId="29" fillId="5" borderId="4" xfId="5" applyNumberFormat="1" applyFont="1" applyFill="1" applyBorder="1" applyAlignment="1" applyProtection="1">
      <alignment horizontal="center" vertical="center" wrapText="1"/>
    </xf>
    <xf numFmtId="165" fontId="23" fillId="5" borderId="4" xfId="5" applyNumberFormat="1" applyFont="1" applyFill="1" applyBorder="1" applyAlignment="1" applyProtection="1">
      <alignment horizontal="center" vertical="center" wrapText="1"/>
    </xf>
    <xf numFmtId="164" fontId="23" fillId="4" borderId="0" xfId="4" applyFont="1" applyFill="1" applyAlignment="1" applyProtection="1">
      <alignment vertical="center"/>
    </xf>
    <xf numFmtId="165" fontId="2" fillId="0" borderId="0" xfId="4" applyNumberFormat="1" applyAlignment="1" applyProtection="1">
      <alignment vertical="center"/>
    </xf>
    <xf numFmtId="164" fontId="5" fillId="0" borderId="3" xfId="5" applyFont="1" applyBorder="1" applyAlignment="1" applyProtection="1">
      <alignment vertical="center" wrapText="1"/>
    </xf>
    <xf numFmtId="164" fontId="5" fillId="4" borderId="22" xfId="4" applyFont="1" applyFill="1" applyBorder="1" applyAlignment="1" applyProtection="1">
      <alignment vertical="center" wrapText="1"/>
    </xf>
    <xf numFmtId="164" fontId="5" fillId="0" borderId="22" xfId="5" applyFont="1" applyBorder="1" applyAlignment="1" applyProtection="1">
      <alignment horizontal="left" vertical="center" wrapText="1"/>
    </xf>
    <xf numFmtId="0" fontId="4" fillId="0" borderId="0" xfId="23"/>
    <xf numFmtId="0" fontId="31" fillId="0" borderId="0" xfId="23" applyFont="1"/>
    <xf numFmtId="164" fontId="29" fillId="5" borderId="21" xfId="5" applyFont="1" applyFill="1" applyBorder="1" applyAlignment="1" applyProtection="1">
      <alignment horizontal="center" vertical="center" wrapText="1"/>
    </xf>
    <xf numFmtId="164" fontId="23" fillId="0" borderId="4" xfId="5" applyFont="1" applyBorder="1" applyAlignment="1" applyProtection="1">
      <alignment horizontal="center" vertical="center" wrapText="1"/>
    </xf>
    <xf numFmtId="164" fontId="23" fillId="0" borderId="4" xfId="5" quotePrefix="1" applyFont="1" applyBorder="1" applyAlignment="1" applyProtection="1">
      <alignment horizontal="left" vertical="center" wrapText="1"/>
    </xf>
    <xf numFmtId="10" fontId="23" fillId="0" borderId="4" xfId="22" applyNumberFormat="1" applyFont="1" applyBorder="1" applyAlignment="1" applyProtection="1">
      <alignment horizontal="center" vertical="center"/>
    </xf>
    <xf numFmtId="10" fontId="29" fillId="5" borderId="4" xfId="22" applyNumberFormat="1" applyFont="1" applyFill="1" applyBorder="1" applyAlignment="1" applyProtection="1">
      <alignment horizontal="center" vertical="center"/>
    </xf>
    <xf numFmtId="3" fontId="23" fillId="0" borderId="4" xfId="22" applyNumberFormat="1" applyFont="1" applyBorder="1" applyAlignment="1" applyProtection="1">
      <alignment horizontal="center" vertical="center"/>
    </xf>
    <xf numFmtId="3" fontId="29" fillId="5" borderId="4" xfId="22" applyNumberFormat="1" applyFont="1" applyFill="1" applyBorder="1" applyAlignment="1" applyProtection="1">
      <alignment horizontal="center" vertical="center"/>
    </xf>
    <xf numFmtId="164" fontId="23" fillId="0" borderId="4" xfId="5" quotePrefix="1" applyFont="1" applyBorder="1" applyAlignment="1" applyProtection="1">
      <alignment horizontal="center" vertical="center" wrapText="1"/>
    </xf>
    <xf numFmtId="164" fontId="32" fillId="0" borderId="4" xfId="5" applyFont="1" applyBorder="1" applyAlignment="1" applyProtection="1">
      <alignment vertical="center" wrapText="1"/>
    </xf>
    <xf numFmtId="0" fontId="23" fillId="0" borderId="3" xfId="7" applyFont="1" applyBorder="1" applyAlignment="1">
      <alignment horizontal="center" vertical="center" wrapText="1"/>
    </xf>
    <xf numFmtId="0" fontId="23" fillId="0" borderId="4" xfId="7" applyFont="1" applyBorder="1" applyAlignment="1">
      <alignment horizontal="center" vertical="center" wrapText="1"/>
    </xf>
    <xf numFmtId="0" fontId="23" fillId="0" borderId="22" xfId="7" applyFont="1" applyBorder="1" applyAlignment="1">
      <alignment horizontal="center" vertical="center" wrapText="1"/>
    </xf>
    <xf numFmtId="3" fontId="29" fillId="0" borderId="4" xfId="6" applyNumberFormat="1" applyFont="1" applyFill="1" applyBorder="1" applyAlignment="1" applyProtection="1">
      <alignment horizontal="center" vertical="center" wrapText="1"/>
    </xf>
    <xf numFmtId="0" fontId="29" fillId="0" borderId="4" xfId="7" applyFont="1" applyBorder="1" applyAlignment="1">
      <alignment horizontal="center" vertical="center" wrapText="1"/>
    </xf>
    <xf numFmtId="0" fontId="23" fillId="0" borderId="4" xfId="7" applyFont="1" applyBorder="1" applyAlignment="1">
      <alignment horizontal="left" vertical="center" wrapText="1"/>
    </xf>
    <xf numFmtId="3" fontId="29" fillId="0" borderId="4" xfId="6" applyNumberFormat="1" applyFont="1" applyBorder="1" applyAlignment="1" applyProtection="1">
      <alignment horizontal="center" vertical="center" wrapText="1"/>
    </xf>
    <xf numFmtId="164" fontId="32" fillId="0" borderId="21" xfId="5" quotePrefix="1" applyFont="1" applyBorder="1" applyAlignment="1" applyProtection="1">
      <alignment horizontal="left" vertical="center" wrapText="1"/>
    </xf>
    <xf numFmtId="0" fontId="23" fillId="0" borderId="36" xfId="7" applyFont="1" applyBorder="1" applyAlignment="1">
      <alignment horizontal="center" vertical="center" wrapText="1"/>
    </xf>
    <xf numFmtId="3" fontId="23" fillId="0" borderId="4" xfId="24" applyNumberFormat="1" applyFont="1" applyBorder="1" applyAlignment="1" applyProtection="1">
      <alignment horizontal="center" vertical="center"/>
    </xf>
    <xf numFmtId="3" fontId="29" fillId="5" borderId="4" xfId="6" applyNumberFormat="1" applyFont="1" applyFill="1" applyBorder="1" applyAlignment="1" applyProtection="1">
      <alignment horizontal="center" vertical="center"/>
    </xf>
    <xf numFmtId="164" fontId="23" fillId="0" borderId="4" xfId="7" applyNumberFormat="1" applyFont="1" applyBorder="1" applyAlignment="1">
      <alignment vertical="center" wrapText="1"/>
    </xf>
    <xf numFmtId="0" fontId="23" fillId="0" borderId="43" xfId="7" applyFont="1" applyBorder="1" applyAlignment="1">
      <alignment horizontal="center" vertical="center" wrapText="1"/>
    </xf>
    <xf numFmtId="164" fontId="23" fillId="0" borderId="21" xfId="7" applyNumberFormat="1" applyFont="1" applyBorder="1" applyAlignment="1">
      <alignment vertical="center" wrapText="1"/>
    </xf>
    <xf numFmtId="164" fontId="32" fillId="0" borderId="21" xfId="5" applyFont="1" applyBorder="1" applyAlignment="1" applyProtection="1">
      <alignment vertical="center" wrapText="1"/>
    </xf>
    <xf numFmtId="0" fontId="23" fillId="0" borderId="13" xfId="7" applyFont="1" applyBorder="1" applyAlignment="1">
      <alignment horizontal="center" vertical="center" wrapText="1"/>
    </xf>
    <xf numFmtId="0" fontId="29" fillId="0" borderId="1" xfId="7" applyFont="1" applyBorder="1" applyAlignment="1">
      <alignment horizontal="center" vertical="center" wrapText="1"/>
    </xf>
    <xf numFmtId="0" fontId="23" fillId="0" borderId="44" xfId="7" applyFont="1" applyBorder="1" applyAlignment="1">
      <alignment horizontal="center" vertical="center" wrapText="1"/>
    </xf>
    <xf numFmtId="164" fontId="23" fillId="0" borderId="3" xfId="4" applyFont="1" applyBorder="1" applyAlignment="1" applyProtection="1">
      <alignment horizontal="center" vertical="center" wrapText="1"/>
    </xf>
    <xf numFmtId="164" fontId="23" fillId="0" borderId="37" xfId="4" applyFont="1" applyBorder="1" applyAlignment="1" applyProtection="1">
      <alignment horizontal="center" vertical="center" wrapText="1"/>
    </xf>
    <xf numFmtId="3" fontId="23" fillId="0" borderId="3" xfId="24" applyNumberFormat="1" applyFont="1" applyBorder="1" applyAlignment="1" applyProtection="1">
      <alignment horizontal="center" vertical="center"/>
    </xf>
    <xf numFmtId="43" fontId="2" fillId="0" borderId="0" xfId="1" applyFont="1" applyAlignment="1" applyProtection="1">
      <alignment vertical="center"/>
    </xf>
    <xf numFmtId="3" fontId="8" fillId="5" borderId="22" xfId="22" applyNumberFormat="1" applyFont="1" applyFill="1" applyBorder="1" applyAlignment="1" applyProtection="1">
      <alignment horizontal="center" vertical="center"/>
    </xf>
    <xf numFmtId="3" fontId="8" fillId="5" borderId="25" xfId="22" applyNumberFormat="1" applyFont="1" applyFill="1" applyBorder="1" applyAlignment="1" applyProtection="1">
      <alignment horizontal="center" vertical="center"/>
    </xf>
    <xf numFmtId="164" fontId="37" fillId="0" borderId="35" xfId="5" applyFont="1" applyBorder="1" applyAlignment="1" applyProtection="1">
      <alignment horizontal="center" vertical="center" wrapText="1"/>
    </xf>
    <xf numFmtId="165" fontId="37" fillId="0" borderId="35" xfId="5" applyNumberFormat="1" applyFont="1" applyBorder="1" applyAlignment="1" applyProtection="1">
      <alignment horizontal="center" vertical="center" wrapText="1"/>
    </xf>
    <xf numFmtId="0" fontId="11" fillId="0" borderId="35" xfId="0" applyFont="1" applyBorder="1" applyAlignment="1">
      <alignment horizontal="center" vertical="center" wrapText="1"/>
    </xf>
    <xf numFmtId="164" fontId="11" fillId="0" borderId="35" xfId="5" applyFont="1" applyBorder="1" applyAlignment="1" applyProtection="1">
      <alignment horizontal="center" vertical="center" wrapText="1"/>
    </xf>
    <xf numFmtId="3" fontId="37" fillId="0" borderId="35" xfId="6" applyNumberFormat="1" applyFont="1" applyFill="1" applyBorder="1" applyAlignment="1" applyProtection="1">
      <alignment horizontal="center" vertical="center" wrapText="1"/>
    </xf>
    <xf numFmtId="165" fontId="29" fillId="5" borderId="21" xfId="5" applyNumberFormat="1" applyFont="1" applyFill="1" applyBorder="1" applyAlignment="1" applyProtection="1">
      <alignment horizontal="center" vertical="center" wrapText="1"/>
    </xf>
    <xf numFmtId="164" fontId="11" fillId="0" borderId="0" xfId="4" applyFont="1" applyBorder="1" applyAlignment="1" applyProtection="1">
      <alignment vertical="center"/>
    </xf>
    <xf numFmtId="0" fontId="20" fillId="0" borderId="0" xfId="0" applyFont="1"/>
    <xf numFmtId="164" fontId="26" fillId="0" borderId="0" xfId="4" applyFont="1" applyProtection="1"/>
    <xf numFmtId="164" fontId="2" fillId="0" borderId="0" xfId="4" applyProtection="1"/>
    <xf numFmtId="164" fontId="39" fillId="0" borderId="0" xfId="4" applyFont="1" applyProtection="1"/>
    <xf numFmtId="164" fontId="41" fillId="0" borderId="0" xfId="27" applyNumberFormat="1" applyFont="1" applyFill="1" applyAlignment="1" applyProtection="1"/>
    <xf numFmtId="164" fontId="42" fillId="0" borderId="0" xfId="27" applyNumberFormat="1" applyFont="1" applyFill="1" applyAlignment="1" applyProtection="1"/>
    <xf numFmtId="0" fontId="44" fillId="0" borderId="0" xfId="28" applyFont="1" applyAlignment="1">
      <alignment vertical="center"/>
    </xf>
    <xf numFmtId="0" fontId="43" fillId="0" borderId="0" xfId="28"/>
    <xf numFmtId="0" fontId="43" fillId="0" borderId="0" xfId="28" applyAlignment="1">
      <alignment horizontal="center" vertical="center"/>
    </xf>
    <xf numFmtId="0" fontId="50" fillId="0" borderId="70" xfId="28" applyFont="1" applyBorder="1" applyAlignment="1">
      <alignment vertical="top" wrapText="1"/>
    </xf>
    <xf numFmtId="0" fontId="50" fillId="0" borderId="82" xfId="28" applyFont="1" applyBorder="1" applyAlignment="1">
      <alignment vertical="top" wrapText="1"/>
    </xf>
    <xf numFmtId="164" fontId="56" fillId="0" borderId="0" xfId="4" applyFont="1" applyAlignment="1" applyProtection="1">
      <alignment vertical="center"/>
    </xf>
    <xf numFmtId="164" fontId="7" fillId="0" borderId="38" xfId="5" applyFont="1" applyBorder="1" applyAlignment="1" applyProtection="1">
      <alignment vertical="center" wrapText="1"/>
    </xf>
    <xf numFmtId="164" fontId="37" fillId="0" borderId="4" xfId="5" applyFont="1" applyBorder="1" applyAlignment="1" applyProtection="1">
      <alignment horizontal="center" vertical="center" wrapText="1"/>
    </xf>
    <xf numFmtId="164" fontId="11" fillId="0" borderId="3" xfId="5" applyFont="1" applyBorder="1" applyAlignment="1" applyProtection="1">
      <alignment horizontal="center" vertical="center" wrapText="1"/>
    </xf>
    <xf numFmtId="164" fontId="11" fillId="0" borderId="4" xfId="5" applyFont="1" applyBorder="1" applyAlignment="1" applyProtection="1">
      <alignment horizontal="center" vertical="center" wrapText="1"/>
    </xf>
    <xf numFmtId="3" fontId="37" fillId="0" borderId="4" xfId="6" applyNumberFormat="1" applyFont="1" applyFill="1" applyBorder="1" applyAlignment="1" applyProtection="1">
      <alignment horizontal="center" vertical="center" wrapText="1"/>
    </xf>
    <xf numFmtId="0" fontId="20" fillId="0" borderId="22" xfId="7" applyFont="1" applyBorder="1" applyAlignment="1">
      <alignment horizontal="left" vertical="center" wrapText="1"/>
    </xf>
    <xf numFmtId="0" fontId="20" fillId="0" borderId="22" xfId="7" quotePrefix="1" applyFont="1" applyBorder="1" applyAlignment="1">
      <alignment horizontal="center" vertical="center" wrapText="1"/>
    </xf>
    <xf numFmtId="0" fontId="20" fillId="0" borderId="22" xfId="7" applyFont="1" applyBorder="1" applyAlignment="1">
      <alignment horizontal="center" vertical="center" wrapText="1"/>
    </xf>
    <xf numFmtId="164" fontId="5" fillId="0" borderId="36" xfId="5" applyFont="1" applyBorder="1" applyAlignment="1" applyProtection="1">
      <alignment horizontal="center" vertical="center" wrapText="1"/>
    </xf>
    <xf numFmtId="164" fontId="5" fillId="0" borderId="3" xfId="5" applyFont="1" applyBorder="1" applyAlignment="1" applyProtection="1">
      <alignment horizontal="center" vertical="center" wrapText="1"/>
    </xf>
    <xf numFmtId="0" fontId="20" fillId="0" borderId="22" xfId="7" quotePrefix="1" applyFont="1" applyBorder="1" applyAlignment="1">
      <alignment horizontal="left" vertical="center" wrapText="1"/>
    </xf>
    <xf numFmtId="164" fontId="5" fillId="0" borderId="43" xfId="5" applyFont="1" applyBorder="1" applyAlignment="1" applyProtection="1">
      <alignment horizontal="center" vertical="center" wrapText="1"/>
    </xf>
    <xf numFmtId="164" fontId="11" fillId="0" borderId="4" xfId="5" quotePrefix="1" applyFont="1" applyBorder="1" applyAlignment="1" applyProtection="1">
      <alignment horizontal="center" vertical="center" wrapText="1"/>
    </xf>
    <xf numFmtId="164" fontId="5" fillId="0" borderId="37" xfId="5" applyFont="1" applyBorder="1" applyAlignment="1" applyProtection="1">
      <alignment horizontal="center" vertical="center" wrapText="1"/>
    </xf>
    <xf numFmtId="164" fontId="11" fillId="0" borderId="45" xfId="5" applyFont="1" applyBorder="1" applyAlignment="1" applyProtection="1">
      <alignment horizontal="left" vertical="center" wrapText="1"/>
    </xf>
    <xf numFmtId="164" fontId="5" fillId="0" borderId="12" xfId="5" applyFont="1" applyBorder="1" applyAlignment="1" applyProtection="1">
      <alignment horizontal="center" vertical="center" wrapText="1"/>
    </xf>
    <xf numFmtId="165" fontId="8" fillId="0" borderId="12" xfId="6" applyNumberFormat="1" applyFont="1" applyFill="1" applyBorder="1" applyAlignment="1" applyProtection="1">
      <alignment horizontal="center" vertical="center" wrapText="1"/>
    </xf>
    <xf numFmtId="164" fontId="8" fillId="0" borderId="12" xfId="5" applyFont="1" applyBorder="1" applyAlignment="1" applyProtection="1">
      <alignment horizontal="center" vertical="center" wrapText="1"/>
    </xf>
    <xf numFmtId="164" fontId="11" fillId="0" borderId="46" xfId="5" applyFont="1" applyBorder="1" applyAlignment="1" applyProtection="1">
      <alignment horizontal="left" vertical="center" wrapText="1"/>
    </xf>
    <xf numFmtId="165" fontId="8" fillId="0" borderId="12" xfId="6" applyNumberFormat="1" applyFont="1" applyBorder="1" applyAlignment="1" applyProtection="1">
      <alignment horizontal="center" vertical="center" wrapText="1"/>
    </xf>
    <xf numFmtId="164" fontId="5" fillId="0" borderId="46" xfId="5" quotePrefix="1" applyFont="1" applyBorder="1" applyAlignment="1" applyProtection="1">
      <alignment horizontal="center" vertical="center" wrapText="1"/>
    </xf>
    <xf numFmtId="164" fontId="5" fillId="0" borderId="12" xfId="5" quotePrefix="1" applyFont="1" applyBorder="1" applyAlignment="1" applyProtection="1">
      <alignment horizontal="center" vertical="center" wrapText="1"/>
    </xf>
    <xf numFmtId="164" fontId="5" fillId="0" borderId="46" xfId="5" applyFont="1" applyBorder="1" applyAlignment="1" applyProtection="1">
      <alignment horizontal="left" vertical="center" wrapText="1"/>
    </xf>
    <xf numFmtId="164" fontId="5" fillId="0" borderId="12" xfId="5" quotePrefix="1" applyFont="1" applyBorder="1" applyAlignment="1" applyProtection="1">
      <alignment horizontal="left" vertical="center" wrapText="1"/>
    </xf>
    <xf numFmtId="164" fontId="5" fillId="0" borderId="0" xfId="5" applyFont="1" applyBorder="1" applyAlignment="1" applyProtection="1">
      <alignment horizontal="center" vertical="center" wrapText="1"/>
    </xf>
    <xf numFmtId="165" fontId="5" fillId="0" borderId="12" xfId="6" applyNumberFormat="1" applyFont="1" applyBorder="1" applyAlignment="1" applyProtection="1">
      <alignment horizontal="center" vertical="center"/>
    </xf>
    <xf numFmtId="165" fontId="8" fillId="10" borderId="12" xfId="6" applyNumberFormat="1" applyFont="1" applyFill="1" applyBorder="1" applyAlignment="1" applyProtection="1">
      <alignment horizontal="center" vertical="center"/>
    </xf>
    <xf numFmtId="165" fontId="6" fillId="0" borderId="0" xfId="0" applyNumberFormat="1" applyFont="1"/>
    <xf numFmtId="165" fontId="6" fillId="7" borderId="0" xfId="0" applyNumberFormat="1" applyFont="1" applyFill="1"/>
    <xf numFmtId="165" fontId="5" fillId="0" borderId="0" xfId="4" applyNumberFormat="1" applyFont="1" applyAlignment="1" applyProtection="1">
      <alignment vertical="center"/>
    </xf>
    <xf numFmtId="0" fontId="6" fillId="0" borderId="0" xfId="0" applyFont="1" applyAlignment="1">
      <alignment horizontal="center"/>
    </xf>
    <xf numFmtId="164" fontId="5" fillId="0" borderId="0" xfId="4" applyFont="1" applyAlignment="1" applyProtection="1">
      <alignment horizontal="center" vertical="center"/>
    </xf>
    <xf numFmtId="164" fontId="5" fillId="4" borderId="0" xfId="4" applyFont="1" applyFill="1" applyAlignment="1" applyProtection="1">
      <alignment horizontal="center" vertical="center"/>
    </xf>
    <xf numFmtId="164" fontId="8" fillId="4" borderId="14" xfId="5" applyFont="1" applyFill="1" applyBorder="1" applyAlignment="1" applyProtection="1">
      <alignment vertical="center" wrapText="1"/>
    </xf>
    <xf numFmtId="164" fontId="8" fillId="4" borderId="15" xfId="5" applyFont="1" applyFill="1" applyBorder="1" applyAlignment="1" applyProtection="1">
      <alignment vertical="center" wrapText="1"/>
    </xf>
    <xf numFmtId="165" fontId="8" fillId="4" borderId="15" xfId="5" applyNumberFormat="1" applyFont="1" applyFill="1" applyBorder="1" applyAlignment="1" applyProtection="1">
      <alignment vertical="center" wrapText="1"/>
    </xf>
    <xf numFmtId="164" fontId="8" fillId="4" borderId="16" xfId="5" applyFont="1" applyFill="1" applyBorder="1" applyAlignment="1" applyProtection="1">
      <alignment vertical="center" wrapText="1"/>
    </xf>
    <xf numFmtId="0" fontId="10" fillId="0" borderId="0" xfId="0" applyFont="1" applyAlignment="1">
      <alignment horizontal="center"/>
    </xf>
    <xf numFmtId="164" fontId="11" fillId="0" borderId="4" xfId="23" applyNumberFormat="1" applyFont="1" applyBorder="1" applyAlignment="1">
      <alignment horizontal="center" vertical="center" wrapText="1"/>
    </xf>
    <xf numFmtId="3" fontId="5" fillId="0" borderId="4" xfId="3" applyNumberFormat="1" applyFont="1" applyBorder="1" applyAlignment="1" applyProtection="1">
      <alignment horizontal="center" vertical="center" wrapText="1"/>
    </xf>
    <xf numFmtId="164" fontId="11" fillId="0" borderId="4" xfId="23" quotePrefix="1" applyNumberFormat="1" applyFont="1" applyBorder="1" applyAlignment="1">
      <alignment horizontal="center" vertical="center" wrapText="1"/>
    </xf>
    <xf numFmtId="164" fontId="11" fillId="0" borderId="22" xfId="5" applyFont="1" applyBorder="1" applyAlignment="1" applyProtection="1">
      <alignment horizontal="center" vertical="center" wrapText="1"/>
    </xf>
    <xf numFmtId="3" fontId="5" fillId="0" borderId="22" xfId="6" applyNumberFormat="1" applyFont="1" applyBorder="1" applyAlignment="1" applyProtection="1">
      <alignment horizontal="center" vertical="center"/>
    </xf>
    <xf numFmtId="3" fontId="8" fillId="5" borderId="22" xfId="6" applyNumberFormat="1" applyFont="1" applyFill="1" applyBorder="1" applyAlignment="1" applyProtection="1">
      <alignment horizontal="center" vertical="center"/>
    </xf>
    <xf numFmtId="164" fontId="5" fillId="0" borderId="4" xfId="4" applyFont="1" applyBorder="1" applyAlignment="1" applyProtection="1">
      <alignment horizontal="center" vertical="center" wrapText="1"/>
    </xf>
    <xf numFmtId="164" fontId="18" fillId="0" borderId="4" xfId="9" applyFont="1" applyBorder="1" applyAlignment="1" applyProtection="1">
      <alignment horizontal="center" vertical="center" wrapText="1"/>
    </xf>
    <xf numFmtId="3" fontId="5" fillId="0" borderId="4" xfId="9" applyNumberFormat="1" applyFont="1" applyBorder="1" applyAlignment="1" applyProtection="1">
      <alignment horizontal="center" vertical="center" wrapText="1"/>
    </xf>
    <xf numFmtId="164" fontId="5" fillId="0" borderId="4" xfId="9" applyFont="1" applyBorder="1" applyAlignment="1" applyProtection="1">
      <alignment horizontal="center" vertical="center" wrapText="1"/>
    </xf>
    <xf numFmtId="3" fontId="5" fillId="0" borderId="22" xfId="4" applyNumberFormat="1" applyFont="1" applyBorder="1" applyAlignment="1" applyProtection="1">
      <alignment horizontal="center" vertical="center"/>
    </xf>
    <xf numFmtId="164" fontId="11" fillId="0" borderId="4" xfId="9" applyFont="1" applyBorder="1" applyAlignment="1" applyProtection="1">
      <alignment horizontal="center" vertical="center" wrapText="1"/>
    </xf>
    <xf numFmtId="10" fontId="5" fillId="0" borderId="22" xfId="4" applyNumberFormat="1" applyFont="1" applyBorder="1" applyAlignment="1" applyProtection="1">
      <alignment horizontal="center" vertical="center"/>
    </xf>
    <xf numFmtId="10" fontId="8" fillId="5" borderId="22" xfId="6" applyNumberFormat="1" applyFont="1" applyFill="1" applyBorder="1" applyAlignment="1" applyProtection="1">
      <alignment horizontal="center" vertical="center"/>
    </xf>
    <xf numFmtId="10" fontId="8" fillId="11" borderId="22" xfId="4" applyNumberFormat="1" applyFont="1" applyFill="1" applyBorder="1" applyAlignment="1" applyProtection="1">
      <alignment horizontal="center" vertical="center"/>
    </xf>
    <xf numFmtId="10" fontId="5" fillId="0" borderId="22" xfId="6" applyNumberFormat="1" applyFont="1" applyBorder="1" applyAlignment="1" applyProtection="1">
      <alignment horizontal="center" vertical="center"/>
    </xf>
    <xf numFmtId="10" fontId="8" fillId="11" borderId="22" xfId="6" applyNumberFormat="1" applyFont="1" applyFill="1" applyBorder="1" applyAlignment="1" applyProtection="1">
      <alignment horizontal="center" vertical="center"/>
    </xf>
    <xf numFmtId="164" fontId="5" fillId="0" borderId="42" xfId="5" applyFont="1" applyBorder="1" applyAlignment="1" applyProtection="1">
      <alignment horizontal="center" vertical="center" wrapText="1"/>
    </xf>
    <xf numFmtId="164" fontId="11" fillId="0" borderId="42" xfId="5" applyFont="1" applyBorder="1" applyAlignment="1" applyProtection="1">
      <alignment horizontal="center" vertical="center" wrapText="1"/>
    </xf>
    <xf numFmtId="164" fontId="5" fillId="0" borderId="42" xfId="5" quotePrefix="1" applyFont="1" applyBorder="1" applyAlignment="1" applyProtection="1">
      <alignment horizontal="center" vertical="center" wrapText="1"/>
    </xf>
    <xf numFmtId="164" fontId="11" fillId="0" borderId="0" xfId="5" applyFont="1" applyBorder="1" applyAlignment="1" applyProtection="1">
      <alignment horizontal="center" vertical="center" wrapText="1"/>
    </xf>
    <xf numFmtId="0" fontId="10" fillId="0" borderId="0" xfId="23" applyFont="1"/>
    <xf numFmtId="164" fontId="11" fillId="0" borderId="4" xfId="5" quotePrefix="1" applyFont="1" applyBorder="1" applyAlignment="1" applyProtection="1">
      <alignment horizontal="left" vertical="center" wrapText="1"/>
    </xf>
    <xf numFmtId="0" fontId="11" fillId="0" borderId="0" xfId="23" applyFont="1" applyAlignment="1">
      <alignment horizontal="left" wrapText="1"/>
    </xf>
    <xf numFmtId="0" fontId="10" fillId="0" borderId="23" xfId="23" applyFont="1" applyBorder="1"/>
    <xf numFmtId="164" fontId="59" fillId="0" borderId="3" xfId="5" applyFont="1" applyBorder="1" applyAlignment="1" applyProtection="1">
      <alignment horizontal="center" vertical="center" wrapText="1"/>
    </xf>
    <xf numFmtId="164" fontId="11" fillId="0" borderId="22" xfId="9" applyFont="1" applyBorder="1" applyAlignment="1" applyProtection="1">
      <alignment horizontal="left" vertical="center" wrapText="1"/>
    </xf>
    <xf numFmtId="164" fontId="11" fillId="0" borderId="22" xfId="9" applyFont="1" applyBorder="1" applyAlignment="1" applyProtection="1">
      <alignment horizontal="center" vertical="center" wrapText="1"/>
    </xf>
    <xf numFmtId="0" fontId="11" fillId="0" borderId="4" xfId="23" applyFont="1" applyBorder="1" applyAlignment="1">
      <alignment horizontal="center" vertical="center" wrapText="1"/>
    </xf>
    <xf numFmtId="0" fontId="11" fillId="0" borderId="3" xfId="23" applyFont="1" applyBorder="1" applyAlignment="1">
      <alignment horizontal="center" vertical="center" wrapText="1"/>
    </xf>
    <xf numFmtId="0" fontId="11" fillId="0" borderId="13" xfId="23" applyFont="1" applyBorder="1" applyAlignment="1">
      <alignment horizontal="center" vertical="center" wrapText="1"/>
    </xf>
    <xf numFmtId="0" fontId="11" fillId="0" borderId="22" xfId="23" applyFont="1" applyBorder="1" applyAlignment="1">
      <alignment horizontal="center" vertical="center" wrapText="1"/>
    </xf>
    <xf numFmtId="0" fontId="11" fillId="0" borderId="19" xfId="23" applyFont="1" applyBorder="1" applyAlignment="1">
      <alignment horizontal="center" vertical="center" wrapText="1"/>
    </xf>
    <xf numFmtId="3" fontId="37" fillId="0" borderId="4" xfId="26" applyNumberFormat="1" applyFont="1" applyFill="1" applyBorder="1" applyAlignment="1" applyProtection="1">
      <alignment horizontal="center" vertical="center" wrapText="1"/>
    </xf>
    <xf numFmtId="168" fontId="37" fillId="0" borderId="4" xfId="26" applyNumberFormat="1" applyFont="1" applyFill="1" applyBorder="1" applyAlignment="1" applyProtection="1">
      <alignment horizontal="right" vertical="center" wrapText="1"/>
    </xf>
    <xf numFmtId="3" fontId="8" fillId="5" borderId="4" xfId="26" applyNumberFormat="1" applyFont="1" applyFill="1" applyBorder="1" applyAlignment="1" applyProtection="1">
      <alignment horizontal="center" vertical="center"/>
    </xf>
    <xf numFmtId="3" fontId="5" fillId="0" borderId="4" xfId="26" applyNumberFormat="1" applyFont="1" applyBorder="1" applyAlignment="1" applyProtection="1">
      <alignment horizontal="center" vertical="center"/>
    </xf>
    <xf numFmtId="0" fontId="11" fillId="0" borderId="36" xfId="23" applyFont="1" applyBorder="1" applyAlignment="1">
      <alignment vertical="center" wrapText="1"/>
    </xf>
    <xf numFmtId="164" fontId="11" fillId="0" borderId="4" xfId="4" applyFont="1" applyBorder="1" applyAlignment="1" applyProtection="1">
      <alignment horizontal="left" vertical="center" wrapText="1"/>
    </xf>
    <xf numFmtId="0" fontId="11" fillId="0" borderId="37" xfId="23" applyFont="1" applyBorder="1" applyAlignment="1">
      <alignment vertical="center" wrapText="1"/>
    </xf>
    <xf numFmtId="0" fontId="20" fillId="0" borderId="26" xfId="10" applyFont="1" applyBorder="1" applyAlignment="1">
      <alignment horizontal="left" vertical="center" wrapText="1"/>
    </xf>
    <xf numFmtId="3" fontId="21" fillId="0" borderId="4" xfId="17" applyNumberFormat="1" applyFont="1" applyBorder="1" applyAlignment="1" applyProtection="1">
      <alignment horizontal="center" vertical="center" wrapText="1"/>
    </xf>
    <xf numFmtId="0" fontId="21" fillId="0" borderId="4" xfId="7" applyFont="1" applyBorder="1" applyAlignment="1">
      <alignment horizontal="center" vertical="center" wrapText="1"/>
    </xf>
    <xf numFmtId="0" fontId="20" fillId="0" borderId="28" xfId="7" applyFont="1" applyBorder="1" applyAlignment="1">
      <alignment horizontal="left" vertical="center" wrapText="1"/>
    </xf>
    <xf numFmtId="166" fontId="21" fillId="0" borderId="4" xfId="17" applyNumberFormat="1" applyFont="1" applyBorder="1" applyAlignment="1" applyProtection="1">
      <alignment horizontal="right" vertical="center" wrapText="1"/>
    </xf>
    <xf numFmtId="164" fontId="20" fillId="0" borderId="29" xfId="4" quotePrefix="1" applyFont="1" applyBorder="1" applyAlignment="1" applyProtection="1">
      <alignment horizontal="left" vertical="center" wrapText="1"/>
    </xf>
    <xf numFmtId="164" fontId="20" fillId="0" borderId="29" xfId="4" applyFont="1" applyBorder="1" applyAlignment="1" applyProtection="1">
      <alignment horizontal="center" vertical="center" wrapText="1"/>
    </xf>
    <xf numFmtId="164" fontId="20" fillId="0" borderId="4" xfId="5" quotePrefix="1" applyFont="1" applyBorder="1" applyAlignment="1" applyProtection="1">
      <alignment horizontal="left" vertical="center" wrapText="1"/>
    </xf>
    <xf numFmtId="0" fontId="19" fillId="0" borderId="0" xfId="0" applyFont="1"/>
    <xf numFmtId="3" fontId="19" fillId="0" borderId="4" xfId="17" applyNumberFormat="1" applyFont="1" applyBorder="1" applyAlignment="1" applyProtection="1">
      <alignment horizontal="center" vertical="center"/>
    </xf>
    <xf numFmtId="3" fontId="21" fillId="5" borderId="4" xfId="17" applyNumberFormat="1" applyFont="1" applyFill="1" applyBorder="1" applyAlignment="1" applyProtection="1">
      <alignment horizontal="center" vertical="center"/>
    </xf>
    <xf numFmtId="0" fontId="20" fillId="0" borderId="22" xfId="25" applyFont="1" applyBorder="1" applyAlignment="1">
      <alignment horizontal="center" vertical="center" wrapText="1"/>
    </xf>
    <xf numFmtId="0" fontId="20" fillId="0" borderId="28" xfId="25" applyFont="1" applyBorder="1" applyAlignment="1">
      <alignment horizontal="left" vertical="center" wrapText="1"/>
    </xf>
    <xf numFmtId="164" fontId="20" fillId="0" borderId="30" xfId="4" applyFont="1" applyBorder="1" applyAlignment="1" applyProtection="1">
      <alignment horizontal="center" vertical="center" wrapText="1"/>
    </xf>
    <xf numFmtId="0" fontId="20" fillId="0" borderId="0" xfId="25" applyFont="1" applyAlignment="1">
      <alignment horizontal="center" vertical="center" wrapText="1"/>
    </xf>
    <xf numFmtId="164" fontId="20" fillId="0" borderId="1" xfId="4" applyFont="1" applyBorder="1" applyAlignment="1" applyProtection="1">
      <alignment horizontal="left" vertical="center" wrapText="1"/>
    </xf>
    <xf numFmtId="0" fontId="20" fillId="7" borderId="26" xfId="25" applyFont="1" applyFill="1" applyBorder="1" applyAlignment="1">
      <alignment vertical="center" wrapText="1"/>
    </xf>
    <xf numFmtId="164" fontId="20" fillId="0" borderId="3" xfId="4" applyFont="1" applyBorder="1" applyAlignment="1" applyProtection="1">
      <alignment horizontal="center" vertical="center" wrapText="1"/>
    </xf>
    <xf numFmtId="164" fontId="20" fillId="0" borderId="21" xfId="4" applyFont="1" applyBorder="1" applyAlignment="1" applyProtection="1">
      <alignment horizontal="center" vertical="center" wrapText="1"/>
    </xf>
    <xf numFmtId="164" fontId="20" fillId="0" borderId="33" xfId="4" applyFont="1" applyBorder="1" applyAlignment="1" applyProtection="1">
      <alignment horizontal="center" vertical="center" wrapText="1"/>
    </xf>
    <xf numFmtId="164" fontId="20" fillId="0" borderId="22" xfId="4" applyFont="1" applyBorder="1" applyAlignment="1" applyProtection="1">
      <alignment horizontal="left" vertical="center" wrapText="1"/>
    </xf>
    <xf numFmtId="164" fontId="20" fillId="0" borderId="28" xfId="4" applyFont="1" applyBorder="1" applyAlignment="1" applyProtection="1">
      <alignment horizontal="center" vertical="center" wrapText="1"/>
    </xf>
    <xf numFmtId="164" fontId="20" fillId="0" borderId="22" xfId="4" applyFont="1" applyBorder="1" applyAlignment="1" applyProtection="1">
      <alignment horizontal="center" vertical="center" wrapText="1"/>
    </xf>
    <xf numFmtId="0" fontId="21" fillId="0" borderId="21" xfId="7" applyFont="1" applyBorder="1" applyAlignment="1">
      <alignment horizontal="center" vertical="center" wrapText="1"/>
    </xf>
    <xf numFmtId="164" fontId="20" fillId="0" borderId="11" xfId="4" applyFont="1" applyBorder="1" applyAlignment="1" applyProtection="1">
      <alignment horizontal="left" vertical="center" wrapText="1"/>
    </xf>
    <xf numFmtId="164" fontId="20" fillId="0" borderId="22" xfId="4" applyFont="1" applyBorder="1" applyAlignment="1" applyProtection="1">
      <alignment horizontal="center" vertical="center"/>
    </xf>
    <xf numFmtId="10" fontId="21" fillId="0" borderId="4" xfId="17" applyNumberFormat="1" applyFont="1" applyBorder="1" applyAlignment="1" applyProtection="1">
      <alignment horizontal="center" vertical="center" wrapText="1"/>
    </xf>
    <xf numFmtId="0" fontId="21" fillId="0" borderId="34" xfId="7" applyFont="1" applyBorder="1" applyAlignment="1">
      <alignment horizontal="center" vertical="center" wrapText="1"/>
    </xf>
    <xf numFmtId="164" fontId="20" fillId="0" borderId="28" xfId="4" applyFont="1" applyBorder="1" applyAlignment="1" applyProtection="1">
      <alignment horizontal="left" vertical="center" wrapText="1"/>
    </xf>
    <xf numFmtId="10" fontId="19" fillId="0" borderId="4" xfId="17" applyNumberFormat="1" applyFont="1" applyBorder="1" applyAlignment="1" applyProtection="1">
      <alignment horizontal="center" vertical="center"/>
    </xf>
    <xf numFmtId="10" fontId="21" fillId="5" borderId="4" xfId="17" applyNumberFormat="1" applyFont="1" applyFill="1" applyBorder="1" applyAlignment="1" applyProtection="1">
      <alignment horizontal="center" vertical="center"/>
    </xf>
    <xf numFmtId="164" fontId="20" fillId="0" borderId="3" xfId="5" applyFont="1" applyBorder="1" applyAlignment="1" applyProtection="1">
      <alignment horizontal="center" vertical="center" wrapText="1"/>
    </xf>
    <xf numFmtId="164" fontId="20" fillId="0" borderId="4" xfId="5" applyFont="1" applyBorder="1" applyAlignment="1" applyProtection="1">
      <alignment horizontal="center" vertical="center" wrapText="1"/>
    </xf>
    <xf numFmtId="164" fontId="21" fillId="0" borderId="4" xfId="5" applyFont="1" applyBorder="1" applyAlignment="1" applyProtection="1">
      <alignment horizontal="center" vertical="center" wrapText="1"/>
    </xf>
    <xf numFmtId="164" fontId="20" fillId="0" borderId="4" xfId="5" applyFont="1" applyBorder="1" applyAlignment="1" applyProtection="1">
      <alignment horizontal="left" vertical="center" wrapText="1"/>
    </xf>
    <xf numFmtId="164" fontId="20" fillId="0" borderId="39" xfId="5" applyFont="1" applyBorder="1" applyAlignment="1" applyProtection="1">
      <alignment horizontal="center" vertical="center" wrapText="1"/>
    </xf>
    <xf numFmtId="164" fontId="20" fillId="0" borderId="37" xfId="5" applyFont="1" applyBorder="1" applyAlignment="1" applyProtection="1">
      <alignment horizontal="center" vertical="center" wrapText="1"/>
    </xf>
    <xf numFmtId="43" fontId="6" fillId="0" borderId="0" xfId="0" applyNumberFormat="1" applyFont="1"/>
    <xf numFmtId="164" fontId="23" fillId="0" borderId="20" xfId="5" applyFont="1" applyBorder="1" applyAlignment="1" applyProtection="1">
      <alignment horizontal="center" vertical="center" wrapText="1"/>
    </xf>
    <xf numFmtId="44" fontId="6" fillId="0" borderId="0" xfId="2" applyFont="1"/>
    <xf numFmtId="9" fontId="23" fillId="0" borderId="4" xfId="3" applyFont="1" applyFill="1" applyBorder="1" applyAlignment="1" applyProtection="1">
      <alignment horizontal="center" vertical="center"/>
    </xf>
    <xf numFmtId="9" fontId="23" fillId="11" borderId="4" xfId="3" applyFont="1" applyFill="1" applyBorder="1" applyAlignment="1" applyProtection="1">
      <alignment horizontal="center" vertical="center"/>
    </xf>
    <xf numFmtId="43" fontId="6" fillId="0" borderId="0" xfId="1" applyFont="1"/>
    <xf numFmtId="9" fontId="6" fillId="0" borderId="0" xfId="3" applyFont="1"/>
    <xf numFmtId="166" fontId="6" fillId="0" borderId="0" xfId="0" applyNumberFormat="1" applyFont="1"/>
    <xf numFmtId="168" fontId="6" fillId="0" borderId="0" xfId="0" applyNumberFormat="1" applyFont="1"/>
    <xf numFmtId="3" fontId="29" fillId="0" borderId="21" xfId="6" applyNumberFormat="1" applyFont="1" applyFill="1" applyBorder="1" applyAlignment="1" applyProtection="1">
      <alignment horizontal="center" vertical="center" wrapText="1"/>
    </xf>
    <xf numFmtId="165" fontId="29" fillId="0" borderId="0" xfId="6" applyNumberFormat="1" applyFont="1" applyFill="1" applyBorder="1" applyAlignment="1" applyProtection="1">
      <alignment horizontal="center" vertical="center" wrapText="1"/>
    </xf>
    <xf numFmtId="0" fontId="29" fillId="0" borderId="2" xfId="7" applyFont="1" applyBorder="1" applyAlignment="1">
      <alignment horizontal="center" vertical="center" wrapText="1"/>
    </xf>
    <xf numFmtId="3" fontId="29" fillId="0" borderId="98" xfId="6" applyNumberFormat="1" applyFont="1" applyFill="1" applyBorder="1" applyAlignment="1" applyProtection="1">
      <alignment horizontal="center" vertical="center" wrapText="1"/>
    </xf>
    <xf numFmtId="164" fontId="60" fillId="0" borderId="22" xfId="9" applyFont="1" applyBorder="1" applyAlignment="1" applyProtection="1">
      <alignment horizontal="left" vertical="center" wrapText="1"/>
    </xf>
    <xf numFmtId="0" fontId="60" fillId="0" borderId="24" xfId="0" applyFont="1" applyBorder="1"/>
    <xf numFmtId="9" fontId="8" fillId="0" borderId="4" xfId="3" applyFont="1" applyBorder="1" applyAlignment="1" applyProtection="1">
      <alignment horizontal="center" vertical="center" wrapText="1"/>
    </xf>
    <xf numFmtId="164" fontId="11" fillId="0" borderId="3" xfId="23" applyNumberFormat="1" applyFont="1" applyBorder="1" applyAlignment="1">
      <alignment horizontal="center" vertical="center" wrapText="1"/>
    </xf>
    <xf numFmtId="164" fontId="11" fillId="0" borderId="20" xfId="23" applyNumberFormat="1" applyFont="1" applyBorder="1" applyAlignment="1">
      <alignment horizontal="center" vertical="center" wrapText="1"/>
    </xf>
    <xf numFmtId="164" fontId="11" fillId="0" borderId="97" xfId="23" applyNumberFormat="1" applyFont="1" applyBorder="1" applyAlignment="1">
      <alignment vertical="center" wrapText="1"/>
    </xf>
    <xf numFmtId="164" fontId="11" fillId="0" borderId="42" xfId="23" applyNumberFormat="1" applyFont="1" applyBorder="1" applyAlignment="1">
      <alignment horizontal="center" vertical="center" wrapText="1"/>
    </xf>
    <xf numFmtId="3" fontId="37" fillId="0" borderId="0" xfId="6" applyNumberFormat="1" applyFont="1" applyFill="1" applyBorder="1" applyAlignment="1" applyProtection="1">
      <alignment horizontal="center" vertical="center" wrapText="1"/>
    </xf>
    <xf numFmtId="166" fontId="21" fillId="0" borderId="0" xfId="17" applyNumberFormat="1" applyFont="1" applyBorder="1" applyAlignment="1" applyProtection="1">
      <alignment horizontal="right" vertical="center" wrapText="1"/>
    </xf>
    <xf numFmtId="44" fontId="21" fillId="0" borderId="0" xfId="2" applyFont="1" applyBorder="1" applyAlignment="1" applyProtection="1">
      <alignment horizontal="right" vertical="center" wrapText="1"/>
    </xf>
    <xf numFmtId="166" fontId="6" fillId="0" borderId="0" xfId="2" applyNumberFormat="1" applyFont="1"/>
    <xf numFmtId="166" fontId="21" fillId="0" borderId="0" xfId="8" applyNumberFormat="1" applyFont="1" applyBorder="1" applyAlignment="1" applyProtection="1">
      <alignment horizontal="right" vertical="center" wrapText="1"/>
    </xf>
    <xf numFmtId="3" fontId="37" fillId="0" borderId="1" xfId="6" applyNumberFormat="1" applyFont="1" applyFill="1" applyBorder="1" applyAlignment="1" applyProtection="1">
      <alignment horizontal="center" vertical="center" wrapText="1"/>
    </xf>
    <xf numFmtId="166" fontId="21" fillId="0" borderId="98" xfId="8" applyNumberFormat="1" applyFont="1" applyBorder="1" applyAlignment="1" applyProtection="1">
      <alignment horizontal="right" vertical="center" wrapText="1"/>
    </xf>
    <xf numFmtId="43" fontId="6" fillId="0" borderId="0" xfId="1" applyFont="1" applyAlignment="1">
      <alignment horizontal="center"/>
    </xf>
    <xf numFmtId="166" fontId="21" fillId="0" borderId="22" xfId="8" applyNumberFormat="1" applyFont="1" applyFill="1" applyBorder="1" applyAlignment="1" applyProtection="1">
      <alignment horizontal="right" vertical="center" wrapText="1"/>
    </xf>
    <xf numFmtId="166" fontId="21" fillId="0" borderId="26" xfId="8" applyNumberFormat="1" applyFont="1" applyFill="1" applyBorder="1" applyAlignment="1" applyProtection="1">
      <alignment horizontal="right" vertical="center" wrapText="1"/>
    </xf>
    <xf numFmtId="166" fontId="21" fillId="0" borderId="0" xfId="8" applyNumberFormat="1" applyFont="1" applyFill="1" applyBorder="1" applyAlignment="1" applyProtection="1">
      <alignment horizontal="right" vertical="center" wrapText="1"/>
    </xf>
    <xf numFmtId="166" fontId="21" fillId="0" borderId="99" xfId="8" applyNumberFormat="1" applyFont="1" applyFill="1" applyBorder="1" applyAlignment="1" applyProtection="1">
      <alignment horizontal="right" vertical="center" wrapText="1"/>
    </xf>
    <xf numFmtId="40" fontId="0" fillId="0" borderId="0" xfId="0" applyNumberFormat="1"/>
    <xf numFmtId="0" fontId="60" fillId="0" borderId="22" xfId="18" applyFont="1" applyBorder="1" applyAlignment="1">
      <alignment horizontal="left" vertical="center" wrapText="1"/>
    </xf>
    <xf numFmtId="0" fontId="5" fillId="0" borderId="4" xfId="0" applyFont="1" applyBorder="1" applyAlignment="1">
      <alignment horizontal="center" vertical="center" wrapText="1"/>
    </xf>
    <xf numFmtId="3" fontId="8" fillId="0" borderId="4" xfId="11" applyNumberFormat="1" applyFont="1" applyBorder="1" applyAlignment="1" applyProtection="1">
      <alignment horizontal="center" vertical="center" wrapText="1"/>
    </xf>
    <xf numFmtId="164" fontId="5" fillId="0" borderId="4" xfId="4" applyFont="1" applyBorder="1" applyAlignment="1" applyProtection="1">
      <alignment horizontal="left" vertical="center" wrapText="1"/>
    </xf>
    <xf numFmtId="166" fontId="8" fillId="0" borderId="4" xfId="8" applyNumberFormat="1" applyFont="1" applyBorder="1" applyAlignment="1" applyProtection="1">
      <alignment horizontal="right" vertical="center" wrapText="1"/>
    </xf>
    <xf numFmtId="0" fontId="5" fillId="0" borderId="4" xfId="0" applyFont="1" applyBorder="1" applyAlignment="1">
      <alignment horizontal="left" vertical="center" wrapText="1"/>
    </xf>
    <xf numFmtId="164" fontId="8" fillId="9" borderId="4" xfId="5" applyFont="1" applyFill="1" applyBorder="1" applyAlignment="1" applyProtection="1">
      <alignment horizontal="center" vertical="center" wrapText="1"/>
    </xf>
    <xf numFmtId="3" fontId="5" fillId="0" borderId="4" xfId="0" applyNumberFormat="1" applyFont="1" applyBorder="1" applyAlignment="1">
      <alignment horizontal="center" vertical="center" wrapText="1"/>
    </xf>
    <xf numFmtId="3" fontId="8" fillId="9" borderId="4" xfId="11" applyNumberFormat="1" applyFont="1" applyFill="1" applyBorder="1" applyAlignment="1" applyProtection="1">
      <alignment horizontal="center" vertical="center"/>
    </xf>
    <xf numFmtId="3" fontId="8" fillId="0" borderId="4" xfId="11" applyNumberFormat="1" applyFont="1" applyFill="1" applyBorder="1" applyAlignment="1" applyProtection="1">
      <alignment horizontal="center" vertical="center" wrapText="1"/>
    </xf>
    <xf numFmtId="166" fontId="21" fillId="0" borderId="108" xfId="8" applyNumberFormat="1" applyFont="1" applyBorder="1" applyAlignment="1" applyProtection="1">
      <alignment horizontal="right" vertical="center" wrapText="1"/>
    </xf>
    <xf numFmtId="10" fontId="8" fillId="0" borderId="4" xfId="22" applyNumberFormat="1" applyFont="1" applyFill="1" applyBorder="1" applyAlignment="1" applyProtection="1">
      <alignment horizontal="center" vertical="center" wrapText="1"/>
    </xf>
    <xf numFmtId="10" fontId="8" fillId="0" borderId="4" xfId="22" applyNumberFormat="1" applyFont="1" applyBorder="1" applyAlignment="1" applyProtection="1">
      <alignment horizontal="center" vertical="center" wrapText="1"/>
    </xf>
    <xf numFmtId="166" fontId="8" fillId="0" borderId="4" xfId="22" applyNumberFormat="1" applyFont="1" applyBorder="1" applyAlignment="1" applyProtection="1">
      <alignment horizontal="right" vertical="center" wrapText="1"/>
    </xf>
    <xf numFmtId="166" fontId="8" fillId="0" borderId="4" xfId="22" applyNumberFormat="1" applyFont="1" applyFill="1" applyBorder="1" applyAlignment="1" applyProtection="1">
      <alignment horizontal="right" vertical="center" wrapText="1"/>
    </xf>
    <xf numFmtId="164" fontId="23" fillId="7" borderId="20" xfId="5" applyFont="1" applyFill="1" applyBorder="1" applyAlignment="1" applyProtection="1">
      <alignment horizontal="center" vertical="center" wrapText="1"/>
    </xf>
    <xf numFmtId="164" fontId="12" fillId="0" borderId="0" xfId="4" applyFont="1" applyAlignment="1" applyProtection="1">
      <alignment vertical="center"/>
    </xf>
    <xf numFmtId="164" fontId="12" fillId="4" borderId="0" xfId="4" applyFont="1" applyFill="1" applyAlignment="1" applyProtection="1">
      <alignment vertical="center"/>
    </xf>
    <xf numFmtId="0" fontId="64" fillId="0" borderId="0" xfId="0" applyFont="1"/>
    <xf numFmtId="164" fontId="62" fillId="5" borderId="4" xfId="5" applyFont="1" applyFill="1" applyBorder="1" applyAlignment="1" applyProtection="1">
      <alignment horizontal="center" vertical="center" wrapText="1"/>
    </xf>
    <xf numFmtId="165" fontId="62" fillId="5" borderId="4" xfId="5" applyNumberFormat="1" applyFont="1" applyFill="1" applyBorder="1" applyAlignment="1" applyProtection="1">
      <alignment horizontal="center" vertical="center" wrapText="1"/>
    </xf>
    <xf numFmtId="165" fontId="12" fillId="5" borderId="4" xfId="5" applyNumberFormat="1" applyFont="1" applyFill="1" applyBorder="1" applyAlignment="1" applyProtection="1">
      <alignment horizontal="center" vertical="center" wrapText="1"/>
    </xf>
    <xf numFmtId="164" fontId="12" fillId="0" borderId="4" xfId="5" applyFont="1" applyBorder="1" applyAlignment="1" applyProtection="1">
      <alignment horizontal="center" vertical="center" wrapText="1"/>
    </xf>
    <xf numFmtId="164" fontId="62" fillId="0" borderId="4" xfId="5" applyFont="1" applyBorder="1" applyAlignment="1" applyProtection="1">
      <alignment horizontal="center" vertical="center" wrapText="1"/>
    </xf>
    <xf numFmtId="164" fontId="12" fillId="0" borderId="103" xfId="5" applyFont="1" applyBorder="1" applyAlignment="1" applyProtection="1">
      <alignment horizontal="center" vertical="center" wrapText="1"/>
    </xf>
    <xf numFmtId="164" fontId="62" fillId="11" borderId="4" xfId="5" applyFont="1" applyFill="1" applyBorder="1" applyAlignment="1" applyProtection="1">
      <alignment horizontal="center" vertical="center" wrapText="1"/>
    </xf>
    <xf numFmtId="0" fontId="64" fillId="0" borderId="40" xfId="0" applyFont="1" applyBorder="1"/>
    <xf numFmtId="164" fontId="12" fillId="0" borderId="3" xfId="5" applyFont="1" applyBorder="1" applyAlignment="1" applyProtection="1">
      <alignment horizontal="center" vertical="center" wrapText="1"/>
    </xf>
    <xf numFmtId="164" fontId="12" fillId="0" borderId="13" xfId="5" applyFont="1" applyBorder="1" applyAlignment="1" applyProtection="1">
      <alignment horizontal="center" vertical="center" wrapText="1"/>
    </xf>
    <xf numFmtId="164" fontId="12" fillId="0" borderId="98" xfId="5" applyFont="1" applyBorder="1" applyAlignment="1" applyProtection="1">
      <alignment horizontal="center" vertical="center" wrapText="1"/>
    </xf>
    <xf numFmtId="164" fontId="12" fillId="0" borderId="101" xfId="5" applyFont="1" applyBorder="1" applyAlignment="1" applyProtection="1">
      <alignment vertical="center" wrapText="1"/>
    </xf>
    <xf numFmtId="164" fontId="12" fillId="0" borderId="20" xfId="5" applyFont="1" applyBorder="1" applyAlignment="1" applyProtection="1">
      <alignment vertical="center" wrapText="1"/>
    </xf>
    <xf numFmtId="164" fontId="12" fillId="0" borderId="20" xfId="5" quotePrefix="1" applyFont="1" applyBorder="1" applyAlignment="1" applyProtection="1">
      <alignment vertical="center" wrapText="1"/>
    </xf>
    <xf numFmtId="164" fontId="12" fillId="0" borderId="37" xfId="5" applyFont="1" applyBorder="1" applyAlignment="1" applyProtection="1">
      <alignment horizontal="center" vertical="center" wrapText="1"/>
    </xf>
    <xf numFmtId="164" fontId="12" fillId="0" borderId="12" xfId="5" applyFont="1" applyBorder="1" applyAlignment="1" applyProtection="1">
      <alignment horizontal="center" vertical="center" wrapText="1"/>
    </xf>
    <xf numFmtId="164" fontId="12" fillId="0" borderId="106" xfId="5" applyFont="1" applyBorder="1" applyAlignment="1" applyProtection="1">
      <alignment horizontal="center" vertical="center" wrapText="1"/>
    </xf>
    <xf numFmtId="171" fontId="62" fillId="0" borderId="4" xfId="1" applyNumberFormat="1" applyFont="1" applyFill="1" applyBorder="1" applyAlignment="1" applyProtection="1">
      <alignment horizontal="center" vertical="center" wrapText="1"/>
    </xf>
    <xf numFmtId="164" fontId="11" fillId="0" borderId="98" xfId="5" applyFont="1" applyBorder="1" applyAlignment="1" applyProtection="1">
      <alignment horizontal="center" vertical="center" wrapText="1"/>
    </xf>
    <xf numFmtId="171" fontId="62" fillId="0" borderId="4" xfId="1" applyNumberFormat="1" applyFont="1" applyBorder="1" applyAlignment="1" applyProtection="1">
      <alignment horizontal="center" vertical="center" wrapText="1"/>
    </xf>
    <xf numFmtId="164" fontId="62" fillId="0" borderId="38" xfId="5" applyFont="1" applyBorder="1" applyAlignment="1" applyProtection="1">
      <alignment vertical="center" wrapText="1"/>
    </xf>
    <xf numFmtId="165" fontId="12" fillId="0" borderId="0" xfId="4" applyNumberFormat="1" applyFont="1" applyAlignment="1" applyProtection="1">
      <alignment vertical="center"/>
    </xf>
    <xf numFmtId="43" fontId="62" fillId="0" borderId="0" xfId="1" applyFont="1" applyBorder="1" applyAlignment="1" applyProtection="1">
      <alignment horizontal="center" vertical="center" wrapText="1"/>
    </xf>
    <xf numFmtId="164" fontId="12" fillId="0" borderId="109" xfId="5" applyFont="1" applyBorder="1" applyAlignment="1" applyProtection="1">
      <alignment vertical="center" wrapText="1"/>
    </xf>
    <xf numFmtId="164" fontId="12" fillId="0" borderId="108" xfId="5" applyFont="1" applyBorder="1" applyAlignment="1" applyProtection="1">
      <alignment vertical="center" wrapText="1"/>
    </xf>
    <xf numFmtId="164" fontId="12" fillId="0" borderId="108" xfId="5" quotePrefix="1" applyFont="1" applyBorder="1" applyAlignment="1" applyProtection="1">
      <alignment vertical="center" wrapText="1"/>
    </xf>
    <xf numFmtId="164" fontId="57" fillId="0" borderId="0" xfId="4" applyFont="1" applyAlignment="1" applyProtection="1">
      <alignment horizontal="center" vertical="center"/>
    </xf>
    <xf numFmtId="0" fontId="46" fillId="0" borderId="83" xfId="28" applyFont="1" applyBorder="1" applyAlignment="1">
      <alignment horizontal="center" vertical="top" wrapText="1"/>
    </xf>
    <xf numFmtId="0" fontId="46" fillId="0" borderId="84" xfId="28" applyFont="1" applyBorder="1" applyAlignment="1">
      <alignment horizontal="center" vertical="top" wrapText="1"/>
    </xf>
    <xf numFmtId="0" fontId="46" fillId="0" borderId="85" xfId="28" applyFont="1" applyBorder="1" applyAlignment="1">
      <alignment horizontal="center" vertical="top" wrapText="1"/>
    </xf>
    <xf numFmtId="0" fontId="53" fillId="12" borderId="86" xfId="28" applyFont="1" applyFill="1" applyBorder="1" applyAlignment="1">
      <alignment horizontal="left" vertical="center" wrapText="1"/>
    </xf>
    <xf numFmtId="0" fontId="53" fillId="13" borderId="87" xfId="28" applyFont="1" applyFill="1" applyBorder="1" applyAlignment="1">
      <alignment vertical="center" wrapText="1"/>
    </xf>
    <xf numFmtId="0" fontId="53" fillId="13" borderId="88" xfId="28" applyFont="1" applyFill="1" applyBorder="1" applyAlignment="1">
      <alignment vertical="center" wrapText="1"/>
    </xf>
    <xf numFmtId="0" fontId="53" fillId="13" borderId="89" xfId="28" applyFont="1" applyFill="1" applyBorder="1" applyAlignment="1">
      <alignment vertical="center" wrapText="1"/>
    </xf>
    <xf numFmtId="0" fontId="53" fillId="13" borderId="90" xfId="28" applyFont="1" applyFill="1" applyBorder="1" applyAlignment="1">
      <alignment vertical="center" wrapText="1"/>
    </xf>
    <xf numFmtId="0" fontId="53" fillId="13" borderId="0" xfId="28" applyFont="1" applyFill="1" applyAlignment="1">
      <alignment vertical="center" wrapText="1"/>
    </xf>
    <xf numFmtId="0" fontId="53" fillId="13" borderId="77" xfId="28" applyFont="1" applyFill="1" applyBorder="1" applyAlignment="1">
      <alignment vertical="center" wrapText="1"/>
    </xf>
    <xf numFmtId="0" fontId="53" fillId="13" borderId="91" xfId="28" applyFont="1" applyFill="1" applyBorder="1" applyAlignment="1">
      <alignment vertical="center" wrapText="1"/>
    </xf>
    <xf numFmtId="0" fontId="53" fillId="13" borderId="92" xfId="28" applyFont="1" applyFill="1" applyBorder="1" applyAlignment="1">
      <alignment vertical="center" wrapText="1"/>
    </xf>
    <xf numFmtId="0" fontId="53" fillId="13" borderId="93" xfId="28" applyFont="1" applyFill="1" applyBorder="1" applyAlignment="1">
      <alignment vertical="center" wrapText="1"/>
    </xf>
    <xf numFmtId="0" fontId="45" fillId="0" borderId="69" xfId="28" applyFont="1" applyBorder="1" applyAlignment="1">
      <alignment horizontal="center" vertical="center" wrapText="1"/>
    </xf>
    <xf numFmtId="0" fontId="45" fillId="0" borderId="73" xfId="28" applyFont="1" applyBorder="1" applyAlignment="1">
      <alignment horizontal="center" vertical="center" wrapText="1"/>
    </xf>
    <xf numFmtId="0" fontId="45" fillId="0" borderId="74" xfId="28" applyFont="1" applyBorder="1" applyAlignment="1">
      <alignment horizontal="center" vertical="center" wrapText="1"/>
    </xf>
    <xf numFmtId="0" fontId="45" fillId="0" borderId="75" xfId="28" applyFont="1" applyBorder="1" applyAlignment="1">
      <alignment horizontal="center" vertical="center" wrapText="1"/>
    </xf>
    <xf numFmtId="0" fontId="45" fillId="0" borderId="76" xfId="28" applyFont="1" applyBorder="1" applyAlignment="1">
      <alignment horizontal="center" vertical="center" wrapText="1"/>
    </xf>
    <xf numFmtId="0" fontId="45" fillId="0" borderId="0" xfId="28" applyFont="1" applyAlignment="1">
      <alignment horizontal="center" vertical="center" wrapText="1"/>
    </xf>
    <xf numFmtId="0" fontId="45" fillId="0" borderId="77" xfId="28" applyFont="1" applyBorder="1" applyAlignment="1">
      <alignment horizontal="center" vertical="center" wrapText="1"/>
    </xf>
    <xf numFmtId="0" fontId="45" fillId="0" borderId="78" xfId="28" applyFont="1" applyBorder="1" applyAlignment="1">
      <alignment horizontal="center" vertical="center" wrapText="1"/>
    </xf>
    <xf numFmtId="0" fontId="45" fillId="0" borderId="79" xfId="28" applyFont="1" applyBorder="1" applyAlignment="1">
      <alignment horizontal="center" vertical="center" wrapText="1"/>
    </xf>
    <xf numFmtId="0" fontId="45" fillId="0" borderId="80" xfId="28" applyFont="1" applyBorder="1" applyAlignment="1">
      <alignment horizontal="center" vertical="center" wrapText="1"/>
    </xf>
    <xf numFmtId="0" fontId="44" fillId="0" borderId="69" xfId="28" applyFont="1" applyBorder="1" applyAlignment="1">
      <alignment horizontal="center" vertical="center" wrapText="1"/>
    </xf>
    <xf numFmtId="0" fontId="44" fillId="0" borderId="71" xfId="28" applyFont="1" applyBorder="1" applyAlignment="1">
      <alignment horizontal="center" vertical="center" wrapText="1"/>
    </xf>
    <xf numFmtId="0" fontId="45" fillId="0" borderId="71" xfId="28" applyFont="1" applyBorder="1" applyAlignment="1">
      <alignment horizontal="center" vertical="center" wrapText="1"/>
    </xf>
    <xf numFmtId="0" fontId="45" fillId="0" borderId="72" xfId="28" applyFont="1" applyBorder="1" applyAlignment="1">
      <alignment horizontal="center" vertical="center" wrapText="1"/>
    </xf>
    <xf numFmtId="0" fontId="45" fillId="0" borderId="81" xfId="28" applyFont="1" applyBorder="1" applyAlignment="1">
      <alignment horizontal="center" vertical="center" wrapText="1"/>
    </xf>
    <xf numFmtId="0" fontId="52" fillId="0" borderId="73" xfId="28" applyFont="1" applyBorder="1" applyAlignment="1">
      <alignment horizontal="center" vertical="center" wrapText="1"/>
    </xf>
    <xf numFmtId="0" fontId="52" fillId="0" borderId="74" xfId="28" applyFont="1" applyBorder="1" applyAlignment="1">
      <alignment horizontal="center" vertical="center" wrapText="1"/>
    </xf>
    <xf numFmtId="0" fontId="52" fillId="0" borderId="75" xfId="28" applyFont="1" applyBorder="1" applyAlignment="1">
      <alignment horizontal="center" vertical="center" wrapText="1"/>
    </xf>
    <xf numFmtId="0" fontId="52" fillId="0" borderId="76" xfId="28" applyFont="1" applyBorder="1" applyAlignment="1">
      <alignment horizontal="center" vertical="center" wrapText="1"/>
    </xf>
    <xf numFmtId="0" fontId="52" fillId="0" borderId="0" xfId="28" applyFont="1" applyAlignment="1">
      <alignment horizontal="center" vertical="center" wrapText="1"/>
    </xf>
    <xf numFmtId="0" fontId="52" fillId="0" borderId="77" xfId="28" applyFont="1" applyBorder="1" applyAlignment="1">
      <alignment horizontal="center" vertical="center" wrapText="1"/>
    </xf>
    <xf numFmtId="0" fontId="52" fillId="0" borderId="78" xfId="28" applyFont="1" applyBorder="1" applyAlignment="1">
      <alignment horizontal="center" vertical="center" wrapText="1"/>
    </xf>
    <xf numFmtId="0" fontId="52" fillId="0" borderId="79" xfId="28" applyFont="1" applyBorder="1" applyAlignment="1">
      <alignment horizontal="center" vertical="center" wrapText="1"/>
    </xf>
    <xf numFmtId="0" fontId="52" fillId="0" borderId="80" xfId="28" applyFont="1" applyBorder="1" applyAlignment="1">
      <alignment horizontal="center" vertical="center" wrapText="1"/>
    </xf>
    <xf numFmtId="0" fontId="45" fillId="0" borderId="65" xfId="28" applyFont="1" applyBorder="1" applyAlignment="1">
      <alignment horizontal="center" vertical="top" wrapText="1"/>
    </xf>
    <xf numFmtId="0" fontId="45" fillId="0" borderId="66" xfId="28" applyFont="1" applyBorder="1" applyAlignment="1">
      <alignment horizontal="center" vertical="top" wrapText="1"/>
    </xf>
    <xf numFmtId="0" fontId="44" fillId="0" borderId="67" xfId="28" applyFont="1" applyBorder="1" applyAlignment="1">
      <alignment horizontal="center" vertical="top"/>
    </xf>
    <xf numFmtId="0" fontId="49" fillId="0" borderId="68" xfId="28" applyFont="1" applyBorder="1" applyAlignment="1">
      <alignment horizontal="center" vertical="center" wrapText="1"/>
    </xf>
    <xf numFmtId="0" fontId="45" fillId="0" borderId="53" xfId="28" applyFont="1" applyBorder="1" applyAlignment="1">
      <alignment horizontal="center" vertical="top" wrapText="1"/>
    </xf>
    <xf numFmtId="0" fontId="45" fillId="0" borderId="61" xfId="28" applyFont="1" applyBorder="1" applyAlignment="1">
      <alignment horizontal="center" vertical="top" wrapText="1"/>
    </xf>
    <xf numFmtId="0" fontId="43" fillId="0" borderId="54" xfId="28" applyBorder="1" applyAlignment="1">
      <alignment horizontal="center"/>
    </xf>
    <xf numFmtId="0" fontId="43" fillId="0" borderId="55" xfId="28" applyBorder="1" applyAlignment="1">
      <alignment horizontal="center"/>
    </xf>
    <xf numFmtId="0" fontId="43" fillId="0" borderId="62" xfId="28" applyBorder="1" applyAlignment="1">
      <alignment horizontal="center"/>
    </xf>
    <xf numFmtId="0" fontId="43" fillId="0" borderId="58" xfId="28" applyBorder="1" applyAlignment="1">
      <alignment horizontal="center"/>
    </xf>
    <xf numFmtId="0" fontId="43" fillId="0" borderId="59" xfId="28" applyBorder="1" applyAlignment="1">
      <alignment horizontal="center"/>
    </xf>
    <xf numFmtId="0" fontId="43" fillId="0" borderId="63" xfId="28" applyBorder="1" applyAlignment="1">
      <alignment horizontal="center"/>
    </xf>
    <xf numFmtId="0" fontId="45" fillId="0" borderId="64" xfId="28" applyFont="1" applyBorder="1" applyAlignment="1">
      <alignment horizontal="center" vertical="top" wrapText="1"/>
    </xf>
    <xf numFmtId="0" fontId="45" fillId="0" borderId="57" xfId="28" applyFont="1" applyBorder="1" applyAlignment="1">
      <alignment horizontal="center" vertical="top" wrapText="1"/>
    </xf>
    <xf numFmtId="0" fontId="45" fillId="0" borderId="57" xfId="28" applyFont="1" applyBorder="1" applyAlignment="1">
      <alignment horizontal="center" vertical="center" wrapText="1"/>
    </xf>
    <xf numFmtId="0" fontId="45" fillId="0" borderId="54" xfId="28" applyFont="1" applyBorder="1" applyAlignment="1">
      <alignment horizontal="center" vertical="top" wrapText="1"/>
    </xf>
    <xf numFmtId="0" fontId="45" fillId="0" borderId="55" xfId="28" applyFont="1" applyBorder="1" applyAlignment="1">
      <alignment horizontal="center" vertical="top" wrapText="1"/>
    </xf>
    <xf numFmtId="0" fontId="45" fillId="0" borderId="56" xfId="28" applyFont="1" applyBorder="1" applyAlignment="1">
      <alignment horizontal="center" vertical="top" wrapText="1"/>
    </xf>
    <xf numFmtId="0" fontId="45" fillId="0" borderId="58" xfId="28" applyFont="1" applyBorder="1" applyAlignment="1">
      <alignment horizontal="center" vertical="top" wrapText="1"/>
    </xf>
    <xf numFmtId="0" fontId="45" fillId="0" borderId="59" xfId="28" applyFont="1" applyBorder="1" applyAlignment="1">
      <alignment horizontal="center" vertical="top" wrapText="1"/>
    </xf>
    <xf numFmtId="0" fontId="45" fillId="0" borderId="60" xfId="28" applyFont="1" applyBorder="1" applyAlignment="1">
      <alignment horizontal="center" vertical="top" wrapText="1"/>
    </xf>
    <xf numFmtId="0" fontId="45" fillId="0" borderId="52" xfId="28" applyFont="1" applyBorder="1" applyAlignment="1">
      <alignment horizontal="center" vertical="top" wrapText="1"/>
    </xf>
    <xf numFmtId="0" fontId="45" fillId="0" borderId="0" xfId="28" applyFont="1" applyAlignment="1">
      <alignment horizontal="center" vertical="top" wrapText="1"/>
    </xf>
    <xf numFmtId="0" fontId="46" fillId="0" borderId="0" xfId="28" applyFont="1" applyAlignment="1">
      <alignment horizontal="center" vertical="center"/>
    </xf>
    <xf numFmtId="0" fontId="47" fillId="0" borderId="0" xfId="28" applyFont="1" applyAlignment="1">
      <alignment horizontal="center" vertical="center"/>
    </xf>
    <xf numFmtId="164" fontId="48" fillId="0" borderId="18" xfId="29" applyFont="1" applyBorder="1" applyAlignment="1" applyProtection="1">
      <alignment horizontal="center" vertical="center"/>
    </xf>
    <xf numFmtId="0" fontId="49" fillId="0" borderId="51" xfId="28" applyFont="1" applyBorder="1" applyAlignment="1">
      <alignment horizontal="center" vertical="center" wrapText="1"/>
    </xf>
    <xf numFmtId="164" fontId="11" fillId="0" borderId="26" xfId="4" applyFont="1" applyBorder="1" applyAlignment="1" applyProtection="1">
      <alignment horizontal="center" vertical="center" wrapText="1"/>
    </xf>
    <xf numFmtId="164" fontId="11" fillId="0" borderId="27" xfId="4" applyFont="1" applyBorder="1" applyAlignment="1" applyProtection="1">
      <alignment horizontal="center" vertical="center" wrapText="1"/>
    </xf>
    <xf numFmtId="0" fontId="11" fillId="0" borderId="26" xfId="7" applyFont="1" applyBorder="1" applyAlignment="1">
      <alignment horizontal="left" vertical="center" wrapText="1"/>
    </xf>
    <xf numFmtId="0" fontId="11" fillId="0" borderId="24" xfId="7" applyFont="1" applyBorder="1" applyAlignment="1">
      <alignment horizontal="left" vertical="center" wrapText="1"/>
    </xf>
    <xf numFmtId="0" fontId="11" fillId="0" borderId="27" xfId="7" applyFont="1" applyBorder="1" applyAlignment="1">
      <alignment horizontal="left" vertical="center" wrapText="1"/>
    </xf>
    <xf numFmtId="164" fontId="7" fillId="2" borderId="21" xfId="5" applyFont="1" applyFill="1" applyBorder="1" applyAlignment="1" applyProtection="1">
      <alignment horizontal="center" vertical="center" wrapText="1"/>
    </xf>
    <xf numFmtId="164" fontId="7" fillId="2" borderId="47" xfId="5" applyFont="1" applyFill="1" applyBorder="1" applyAlignment="1" applyProtection="1">
      <alignment horizontal="center" vertical="center" wrapText="1"/>
    </xf>
    <xf numFmtId="164" fontId="8" fillId="5" borderId="4" xfId="5" applyFont="1" applyFill="1" applyBorder="1" applyAlignment="1" applyProtection="1">
      <alignment horizontal="center" vertical="center" wrapText="1"/>
    </xf>
    <xf numFmtId="164" fontId="37" fillId="0" borderId="48" xfId="5" applyFont="1" applyBorder="1" applyAlignment="1" applyProtection="1">
      <alignment horizontal="left" vertical="center" wrapText="1"/>
    </xf>
    <xf numFmtId="164" fontId="37" fillId="0" borderId="49" xfId="5" applyFont="1" applyBorder="1" applyAlignment="1" applyProtection="1">
      <alignment horizontal="left" vertical="center" wrapText="1"/>
    </xf>
    <xf numFmtId="164" fontId="37" fillId="0" borderId="50" xfId="5" applyFont="1" applyBorder="1" applyAlignment="1" applyProtection="1">
      <alignment horizontal="left" vertical="center" wrapText="1"/>
    </xf>
    <xf numFmtId="164" fontId="37" fillId="0" borderId="94" xfId="5" applyFont="1" applyBorder="1" applyAlignment="1" applyProtection="1">
      <alignment horizontal="left" vertical="center" wrapText="1"/>
    </xf>
    <xf numFmtId="164" fontId="37" fillId="0" borderId="95" xfId="5" applyFont="1" applyBorder="1" applyAlignment="1" applyProtection="1">
      <alignment horizontal="left" vertical="center" wrapText="1"/>
    </xf>
    <xf numFmtId="164" fontId="37" fillId="0" borderId="96" xfId="5" applyFont="1" applyBorder="1" applyAlignment="1" applyProtection="1">
      <alignment horizontal="left" vertical="center" wrapText="1"/>
    </xf>
    <xf numFmtId="164" fontId="37" fillId="0" borderId="17" xfId="5" applyFont="1" applyBorder="1" applyAlignment="1" applyProtection="1">
      <alignment horizontal="left" vertical="center" wrapText="1"/>
    </xf>
    <xf numFmtId="164" fontId="37" fillId="0" borderId="18" xfId="5" applyFont="1" applyBorder="1" applyAlignment="1" applyProtection="1">
      <alignment horizontal="left" vertical="center" wrapText="1"/>
    </xf>
    <xf numFmtId="164" fontId="37" fillId="0" borderId="19" xfId="5" applyFont="1" applyBorder="1" applyAlignment="1" applyProtection="1">
      <alignment horizontal="left" vertical="center" wrapText="1"/>
    </xf>
    <xf numFmtId="164" fontId="7" fillId="2" borderId="11" xfId="5" applyFont="1" applyFill="1" applyBorder="1" applyAlignment="1" applyProtection="1">
      <alignment horizontal="center" vertical="center" wrapText="1"/>
    </xf>
    <xf numFmtId="164" fontId="7" fillId="2" borderId="12" xfId="5" applyFont="1" applyFill="1" applyBorder="1" applyAlignment="1" applyProtection="1">
      <alignment horizontal="center" vertical="center" wrapText="1"/>
    </xf>
    <xf numFmtId="165" fontId="7" fillId="2" borderId="12" xfId="5" applyNumberFormat="1" applyFont="1" applyFill="1" applyBorder="1" applyAlignment="1" applyProtection="1">
      <alignment horizontal="center" vertical="center" wrapText="1"/>
    </xf>
    <xf numFmtId="165" fontId="7" fillId="2" borderId="13" xfId="5" applyNumberFormat="1" applyFont="1" applyFill="1" applyBorder="1" applyAlignment="1" applyProtection="1">
      <alignment horizontal="center" vertical="center" wrapText="1"/>
    </xf>
    <xf numFmtId="164" fontId="7" fillId="2" borderId="17" xfId="5" applyFont="1" applyFill="1" applyBorder="1" applyAlignment="1" applyProtection="1">
      <alignment horizontal="center" vertical="center" wrapText="1"/>
    </xf>
    <xf numFmtId="164" fontId="7" fillId="2" borderId="18" xfId="5" applyFont="1" applyFill="1" applyBorder="1" applyAlignment="1" applyProtection="1">
      <alignment horizontal="center" vertical="center" wrapText="1"/>
    </xf>
    <xf numFmtId="165" fontId="7" fillId="2" borderId="18" xfId="5" applyNumberFormat="1" applyFont="1" applyFill="1" applyBorder="1" applyAlignment="1" applyProtection="1">
      <alignment horizontal="center" vertical="center" wrapText="1"/>
    </xf>
    <xf numFmtId="165" fontId="7" fillId="2" borderId="19" xfId="5" applyNumberFormat="1" applyFont="1" applyFill="1" applyBorder="1" applyAlignment="1" applyProtection="1">
      <alignment horizontal="center" vertical="center" wrapText="1"/>
    </xf>
    <xf numFmtId="164" fontId="7" fillId="2" borderId="1" xfId="5" applyFont="1" applyFill="1" applyBorder="1" applyAlignment="1" applyProtection="1">
      <alignment horizontal="center" vertical="center" wrapText="1"/>
    </xf>
    <xf numFmtId="164" fontId="7" fillId="2" borderId="2" xfId="5" applyFont="1" applyFill="1" applyBorder="1" applyAlignment="1" applyProtection="1">
      <alignment horizontal="center" vertical="center" wrapText="1"/>
    </xf>
    <xf numFmtId="164" fontId="7" fillId="2" borderId="3" xfId="5" applyFont="1" applyFill="1" applyBorder="1" applyAlignment="1" applyProtection="1">
      <alignment horizontal="center" vertical="center" wrapText="1"/>
    </xf>
    <xf numFmtId="165" fontId="7" fillId="2" borderId="1" xfId="5" applyNumberFormat="1" applyFont="1" applyFill="1" applyBorder="1" applyAlignment="1" applyProtection="1">
      <alignment horizontal="center" vertical="center" wrapText="1"/>
    </xf>
    <xf numFmtId="165" fontId="7" fillId="2" borderId="2" xfId="5" applyNumberFormat="1" applyFont="1" applyFill="1" applyBorder="1" applyAlignment="1" applyProtection="1">
      <alignment horizontal="center" vertical="center" wrapText="1"/>
    </xf>
    <xf numFmtId="165" fontId="7" fillId="2" borderId="3" xfId="5" applyNumberFormat="1" applyFont="1" applyFill="1" applyBorder="1" applyAlignment="1" applyProtection="1">
      <alignment horizontal="center" vertical="center" wrapText="1"/>
    </xf>
    <xf numFmtId="165" fontId="7" fillId="2" borderId="21" xfId="5" applyNumberFormat="1" applyFont="1" applyFill="1" applyBorder="1" applyAlignment="1" applyProtection="1">
      <alignment horizontal="center" vertical="center" wrapText="1"/>
    </xf>
    <xf numFmtId="165" fontId="7" fillId="2" borderId="47" xfId="5" applyNumberFormat="1" applyFont="1" applyFill="1" applyBorder="1" applyAlignment="1" applyProtection="1">
      <alignment horizontal="center" vertical="center" wrapText="1"/>
    </xf>
    <xf numFmtId="165" fontId="8" fillId="5" borderId="4" xfId="4" applyNumberFormat="1" applyFont="1" applyFill="1" applyBorder="1" applyAlignment="1" applyProtection="1">
      <alignment horizontal="center" vertical="center"/>
    </xf>
    <xf numFmtId="165" fontId="8" fillId="5" borderId="4" xfId="5" applyNumberFormat="1" applyFont="1" applyFill="1" applyBorder="1" applyAlignment="1" applyProtection="1">
      <alignment horizontal="center" vertical="center" wrapText="1"/>
    </xf>
    <xf numFmtId="165" fontId="8" fillId="5" borderId="21" xfId="5" applyNumberFormat="1" applyFont="1" applyFill="1" applyBorder="1" applyAlignment="1" applyProtection="1">
      <alignment horizontal="center" vertical="center" wrapText="1"/>
    </xf>
    <xf numFmtId="164" fontId="37" fillId="0" borderId="5" xfId="5" applyFont="1" applyBorder="1" applyAlignment="1" applyProtection="1">
      <alignment horizontal="left" vertical="center"/>
    </xf>
    <xf numFmtId="164" fontId="37" fillId="0" borderId="6" xfId="5" applyFont="1" applyBorder="1" applyAlignment="1" applyProtection="1">
      <alignment horizontal="left" vertical="center"/>
    </xf>
    <xf numFmtId="164" fontId="37" fillId="0" borderId="7" xfId="5" applyFont="1" applyBorder="1" applyAlignment="1" applyProtection="1">
      <alignment horizontal="left" vertical="center"/>
    </xf>
    <xf numFmtId="164" fontId="7" fillId="2" borderId="1" xfId="4" applyFont="1" applyFill="1" applyBorder="1" applyAlignment="1" applyProtection="1">
      <alignment horizontal="center" vertical="center"/>
    </xf>
    <xf numFmtId="164" fontId="7" fillId="2" borderId="2" xfId="4" applyFont="1" applyFill="1" applyBorder="1" applyAlignment="1" applyProtection="1">
      <alignment horizontal="center" vertical="center"/>
    </xf>
    <xf numFmtId="165" fontId="7" fillId="2" borderId="2" xfId="4" applyNumberFormat="1" applyFont="1" applyFill="1" applyBorder="1" applyAlignment="1" applyProtection="1">
      <alignment horizontal="center" vertical="center"/>
    </xf>
    <xf numFmtId="164" fontId="7" fillId="2" borderId="3" xfId="4" applyFont="1" applyFill="1" applyBorder="1" applyAlignment="1" applyProtection="1">
      <alignment horizontal="center" vertical="center"/>
    </xf>
    <xf numFmtId="164" fontId="8" fillId="3" borderId="4" xfId="4" applyFont="1" applyFill="1" applyBorder="1" applyAlignment="1" applyProtection="1">
      <alignment horizontal="center" vertical="center" wrapText="1"/>
    </xf>
    <xf numFmtId="165" fontId="8" fillId="3" borderId="4" xfId="4" applyNumberFormat="1" applyFont="1" applyFill="1" applyBorder="1" applyAlignment="1" applyProtection="1">
      <alignment horizontal="center" vertical="center" wrapText="1"/>
    </xf>
    <xf numFmtId="165" fontId="8" fillId="3" borderId="1" xfId="4" applyNumberFormat="1" applyFont="1" applyFill="1" applyBorder="1" applyAlignment="1" applyProtection="1">
      <alignment horizontal="center" vertical="top" wrapText="1"/>
    </xf>
    <xf numFmtId="165" fontId="8" fillId="3" borderId="2" xfId="4" applyNumberFormat="1" applyFont="1" applyFill="1" applyBorder="1" applyAlignment="1" applyProtection="1">
      <alignment horizontal="center" vertical="top" wrapText="1"/>
    </xf>
    <xf numFmtId="164" fontId="8" fillId="3" borderId="2" xfId="4" applyFont="1" applyFill="1" applyBorder="1" applyAlignment="1" applyProtection="1">
      <alignment horizontal="center" vertical="top" wrapText="1"/>
    </xf>
    <xf numFmtId="164" fontId="8" fillId="3" borderId="3" xfId="4" applyFont="1" applyFill="1" applyBorder="1" applyAlignment="1" applyProtection="1">
      <alignment horizontal="center" vertical="top" wrapText="1"/>
    </xf>
    <xf numFmtId="164" fontId="7" fillId="2" borderId="1" xfId="5" applyFont="1" applyFill="1" applyBorder="1" applyAlignment="1" applyProtection="1">
      <alignment horizontal="center" vertical="center"/>
    </xf>
    <xf numFmtId="164" fontId="7" fillId="2" borderId="2" xfId="5" applyFont="1" applyFill="1" applyBorder="1" applyAlignment="1" applyProtection="1">
      <alignment horizontal="center" vertical="center"/>
    </xf>
    <xf numFmtId="165" fontId="7" fillId="2" borderId="2" xfId="5" applyNumberFormat="1" applyFont="1" applyFill="1" applyBorder="1" applyAlignment="1" applyProtection="1">
      <alignment horizontal="center" vertical="center"/>
    </xf>
    <xf numFmtId="164" fontId="7" fillId="2" borderId="3" xfId="5" applyFont="1" applyFill="1" applyBorder="1" applyAlignment="1" applyProtection="1">
      <alignment horizontal="center" vertical="center"/>
    </xf>
    <xf numFmtId="0" fontId="11" fillId="0" borderId="4" xfId="0" applyFont="1" applyBorder="1" applyAlignment="1">
      <alignment horizontal="left" vertical="center" wrapText="1"/>
    </xf>
    <xf numFmtId="0" fontId="5" fillId="0" borderId="4" xfId="0" applyFont="1" applyBorder="1" applyAlignment="1">
      <alignment horizontal="center" vertical="center" wrapText="1"/>
    </xf>
    <xf numFmtId="164" fontId="7" fillId="8" borderId="4" xfId="5" applyFont="1" applyFill="1" applyBorder="1" applyAlignment="1" applyProtection="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164" fontId="65" fillId="8" borderId="4" xfId="5" applyFont="1" applyFill="1" applyBorder="1" applyAlignment="1" applyProtection="1">
      <alignment horizontal="center" vertical="center" wrapText="1"/>
    </xf>
    <xf numFmtId="167" fontId="7" fillId="8" borderId="4" xfId="5" applyNumberFormat="1" applyFont="1" applyFill="1" applyBorder="1" applyAlignment="1" applyProtection="1">
      <alignment horizontal="center" vertical="center" wrapText="1"/>
    </xf>
    <xf numFmtId="164" fontId="8" fillId="9" borderId="4" xfId="5" applyFont="1" applyFill="1" applyBorder="1" applyAlignment="1" applyProtection="1">
      <alignment horizontal="center" vertical="center" wrapText="1"/>
    </xf>
    <xf numFmtId="164" fontId="8" fillId="4" borderId="4" xfId="5" applyFont="1" applyFill="1" applyBorder="1" applyAlignment="1" applyProtection="1">
      <alignment horizontal="left" vertical="center" wrapText="1"/>
    </xf>
    <xf numFmtId="164" fontId="8" fillId="4" borderId="4" xfId="5" applyFont="1" applyFill="1" applyBorder="1" applyAlignment="1" applyProtection="1">
      <alignment horizontal="left" vertical="center"/>
    </xf>
    <xf numFmtId="164" fontId="7" fillId="8" borderId="4" xfId="4" applyFont="1" applyFill="1" applyBorder="1" applyAlignment="1" applyProtection="1">
      <alignment horizontal="center" vertical="center"/>
    </xf>
    <xf numFmtId="164" fontId="8" fillId="9" borderId="4" xfId="4" applyFont="1" applyFill="1" applyBorder="1" applyAlignment="1" applyProtection="1">
      <alignment horizontal="center" vertical="center" wrapText="1"/>
    </xf>
    <xf numFmtId="167" fontId="8" fillId="9" borderId="4" xfId="4" applyNumberFormat="1" applyFont="1" applyFill="1" applyBorder="1" applyAlignment="1" applyProtection="1">
      <alignment horizontal="center" vertical="top" wrapText="1"/>
    </xf>
    <xf numFmtId="164" fontId="7" fillId="8" borderId="4" xfId="5" applyFont="1" applyFill="1" applyBorder="1" applyAlignment="1" applyProtection="1">
      <alignment horizontal="center" vertical="center"/>
    </xf>
    <xf numFmtId="164" fontId="8" fillId="4" borderId="8" xfId="5" applyFont="1" applyFill="1" applyBorder="1" applyAlignment="1" applyProtection="1">
      <alignment horizontal="left" vertical="center" wrapText="1"/>
    </xf>
    <xf numFmtId="164" fontId="8" fillId="4" borderId="9" xfId="5" applyFont="1" applyFill="1" applyBorder="1" applyAlignment="1" applyProtection="1">
      <alignment horizontal="left" vertical="center" wrapText="1"/>
    </xf>
    <xf numFmtId="165" fontId="8" fillId="4" borderId="9" xfId="5" applyNumberFormat="1" applyFont="1" applyFill="1" applyBorder="1" applyAlignment="1" applyProtection="1">
      <alignment horizontal="left" vertical="center" wrapText="1"/>
    </xf>
    <xf numFmtId="164" fontId="8" fillId="4" borderId="10" xfId="5" applyFont="1" applyFill="1" applyBorder="1" applyAlignment="1" applyProtection="1">
      <alignment horizontal="left" vertical="center" wrapText="1"/>
    </xf>
    <xf numFmtId="164" fontId="8" fillId="4" borderId="14" xfId="5" applyFont="1" applyFill="1" applyBorder="1" applyAlignment="1" applyProtection="1">
      <alignment horizontal="left" vertical="center" wrapText="1"/>
    </xf>
    <xf numFmtId="164" fontId="8" fillId="4" borderId="15" xfId="5" applyFont="1" applyFill="1" applyBorder="1" applyAlignment="1" applyProtection="1">
      <alignment horizontal="left" vertical="center" wrapText="1"/>
    </xf>
    <xf numFmtId="165" fontId="8" fillId="4" borderId="15" xfId="5" applyNumberFormat="1" applyFont="1" applyFill="1" applyBorder="1" applyAlignment="1" applyProtection="1">
      <alignment horizontal="left" vertical="center" wrapText="1"/>
    </xf>
    <xf numFmtId="164" fontId="8" fillId="4" borderId="16" xfId="5" applyFont="1" applyFill="1" applyBorder="1" applyAlignment="1" applyProtection="1">
      <alignment horizontal="left" vertical="center" wrapText="1"/>
    </xf>
    <xf numFmtId="164" fontId="7" fillId="2" borderId="20" xfId="5" applyFont="1" applyFill="1" applyBorder="1" applyAlignment="1" applyProtection="1">
      <alignment horizontal="center" vertical="center" wrapText="1"/>
    </xf>
    <xf numFmtId="165" fontId="7" fillId="2" borderId="20" xfId="5" applyNumberFormat="1" applyFont="1" applyFill="1" applyBorder="1" applyAlignment="1" applyProtection="1">
      <alignment horizontal="center" vertical="center" wrapText="1"/>
    </xf>
    <xf numFmtId="164" fontId="7" fillId="2" borderId="4" xfId="5" applyFont="1" applyFill="1" applyBorder="1" applyAlignment="1" applyProtection="1">
      <alignment horizontal="center" vertical="center" wrapText="1"/>
    </xf>
    <xf numFmtId="164" fontId="8" fillId="4" borderId="5" xfId="5" applyFont="1" applyFill="1" applyBorder="1" applyAlignment="1" applyProtection="1">
      <alignment horizontal="left" vertical="center"/>
    </xf>
    <xf numFmtId="164" fontId="8" fillId="4" borderId="6" xfId="5" applyFont="1" applyFill="1" applyBorder="1" applyAlignment="1" applyProtection="1">
      <alignment horizontal="left" vertical="center"/>
    </xf>
    <xf numFmtId="165" fontId="8" fillId="4" borderId="6" xfId="5" applyNumberFormat="1" applyFont="1" applyFill="1" applyBorder="1" applyAlignment="1" applyProtection="1">
      <alignment horizontal="left" vertical="center"/>
    </xf>
    <xf numFmtId="164" fontId="8" fillId="4" borderId="7" xfId="5" applyFont="1" applyFill="1" applyBorder="1" applyAlignment="1" applyProtection="1">
      <alignment horizontal="left" vertical="center"/>
    </xf>
    <xf numFmtId="164" fontId="20" fillId="0" borderId="26" xfId="4" applyFont="1" applyBorder="1" applyAlignment="1" applyProtection="1">
      <alignment horizontal="center" vertical="center" wrapText="1"/>
    </xf>
    <xf numFmtId="164" fontId="20" fillId="0" borderId="27" xfId="4" quotePrefix="1" applyFont="1" applyBorder="1" applyAlignment="1" applyProtection="1">
      <alignment horizontal="center" vertical="center" wrapText="1"/>
    </xf>
    <xf numFmtId="164" fontId="20" fillId="0" borderId="26" xfId="5" applyFont="1" applyBorder="1" applyAlignment="1" applyProtection="1">
      <alignment horizontal="left" vertical="center" wrapText="1"/>
    </xf>
    <xf numFmtId="164" fontId="20" fillId="0" borderId="27" xfId="5" applyFont="1" applyBorder="1" applyAlignment="1" applyProtection="1">
      <alignment horizontal="left" vertical="center" wrapText="1"/>
    </xf>
    <xf numFmtId="0" fontId="20" fillId="0" borderId="26" xfId="25" applyFont="1" applyBorder="1" applyAlignment="1">
      <alignment horizontal="left" vertical="center" wrapText="1"/>
    </xf>
    <xf numFmtId="0" fontId="20" fillId="0" borderId="24" xfId="25" applyFont="1" applyBorder="1" applyAlignment="1">
      <alignment horizontal="left" vertical="center" wrapText="1"/>
    </xf>
    <xf numFmtId="0" fontId="20" fillId="0" borderId="27" xfId="25" applyFont="1" applyBorder="1" applyAlignment="1">
      <alignment horizontal="left" vertical="center" wrapText="1"/>
    </xf>
    <xf numFmtId="164" fontId="20" fillId="0" borderId="30" xfId="4" applyFont="1" applyBorder="1" applyAlignment="1" applyProtection="1">
      <alignment horizontal="center" vertical="center" wrapText="1"/>
    </xf>
    <xf numFmtId="164" fontId="20" fillId="0" borderId="31" xfId="4" applyFont="1" applyBorder="1" applyAlignment="1" applyProtection="1">
      <alignment horizontal="center" vertical="center" wrapText="1"/>
    </xf>
    <xf numFmtId="164" fontId="20" fillId="0" borderId="32" xfId="4" applyFont="1" applyBorder="1" applyAlignment="1" applyProtection="1">
      <alignment horizontal="center" vertical="center" wrapText="1"/>
    </xf>
    <xf numFmtId="43" fontId="8" fillId="3" borderId="4" xfId="1" applyFont="1" applyFill="1" applyBorder="1" applyAlignment="1" applyProtection="1">
      <alignment horizontal="center" vertical="center" wrapText="1"/>
    </xf>
    <xf numFmtId="164" fontId="20" fillId="0" borderId="26" xfId="9" applyFont="1" applyBorder="1" applyAlignment="1" applyProtection="1">
      <alignment horizontal="left" vertical="center" wrapText="1"/>
    </xf>
    <xf numFmtId="164" fontId="20" fillId="0" borderId="24" xfId="9" applyFont="1" applyBorder="1" applyAlignment="1" applyProtection="1">
      <alignment horizontal="left" vertical="center" wrapText="1"/>
    </xf>
    <xf numFmtId="164" fontId="20" fillId="0" borderId="27" xfId="9" applyFont="1" applyBorder="1" applyAlignment="1" applyProtection="1">
      <alignment horizontal="left" vertical="center" wrapText="1"/>
    </xf>
    <xf numFmtId="164" fontId="7" fillId="2" borderId="20" xfId="15" applyFont="1" applyFill="1" applyBorder="1" applyAlignment="1" applyProtection="1">
      <alignment horizontal="center" vertical="center" wrapText="1"/>
    </xf>
    <xf numFmtId="164" fontId="7" fillId="2" borderId="21" xfId="15" applyFont="1" applyFill="1" applyBorder="1" applyAlignment="1" applyProtection="1">
      <alignment horizontal="center" vertical="center" wrapText="1"/>
    </xf>
    <xf numFmtId="164" fontId="7" fillId="2" borderId="23" xfId="15" applyFont="1" applyFill="1" applyBorder="1" applyAlignment="1" applyProtection="1">
      <alignment horizontal="center" vertical="center" wrapText="1"/>
    </xf>
    <xf numFmtId="164" fontId="8" fillId="5" borderId="4" xfId="15" applyFont="1" applyFill="1" applyBorder="1" applyAlignment="1" applyProtection="1">
      <alignment horizontal="center" vertical="center" wrapText="1"/>
    </xf>
    <xf numFmtId="165" fontId="8" fillId="5" borderId="4" xfId="13" applyNumberFormat="1" applyFont="1" applyFill="1" applyBorder="1" applyAlignment="1" applyProtection="1">
      <alignment horizontal="center" vertical="center"/>
    </xf>
    <xf numFmtId="164" fontId="8" fillId="4" borderId="8" xfId="15" applyFont="1" applyFill="1" applyBorder="1" applyAlignment="1" applyProtection="1">
      <alignment horizontal="left" vertical="center" wrapText="1"/>
    </xf>
    <xf numFmtId="164" fontId="8" fillId="4" borderId="9" xfId="15" applyFont="1" applyFill="1" applyBorder="1" applyAlignment="1" applyProtection="1">
      <alignment horizontal="left" vertical="center" wrapText="1"/>
    </xf>
    <xf numFmtId="165" fontId="8" fillId="4" borderId="9" xfId="15" applyNumberFormat="1" applyFont="1" applyFill="1" applyBorder="1" applyAlignment="1" applyProtection="1">
      <alignment horizontal="left" vertical="center" wrapText="1"/>
    </xf>
    <xf numFmtId="164" fontId="8" fillId="4" borderId="10" xfId="15" applyFont="1" applyFill="1" applyBorder="1" applyAlignment="1" applyProtection="1">
      <alignment horizontal="left" vertical="center" wrapText="1"/>
    </xf>
    <xf numFmtId="164" fontId="8" fillId="4" borderId="14" xfId="15" applyFont="1" applyFill="1" applyBorder="1" applyAlignment="1" applyProtection="1">
      <alignment horizontal="left" vertical="center" wrapText="1"/>
    </xf>
    <xf numFmtId="164" fontId="8" fillId="4" borderId="15" xfId="15" applyFont="1" applyFill="1" applyBorder="1" applyAlignment="1" applyProtection="1">
      <alignment horizontal="left" vertical="center" wrapText="1"/>
    </xf>
    <xf numFmtId="165" fontId="8" fillId="4" borderId="15" xfId="15" applyNumberFormat="1" applyFont="1" applyFill="1" applyBorder="1" applyAlignment="1" applyProtection="1">
      <alignment horizontal="left" vertical="center" wrapText="1"/>
    </xf>
    <xf numFmtId="164" fontId="8" fillId="4" borderId="16" xfId="15" applyFont="1" applyFill="1" applyBorder="1" applyAlignment="1" applyProtection="1">
      <alignment horizontal="left" vertical="center" wrapText="1"/>
    </xf>
    <xf numFmtId="164" fontId="7" fillId="2" borderId="11" xfId="15" applyFont="1" applyFill="1" applyBorder="1" applyAlignment="1" applyProtection="1">
      <alignment horizontal="center" vertical="center" wrapText="1"/>
    </xf>
    <xf numFmtId="164" fontId="7" fillId="2" borderId="12" xfId="15" applyFont="1" applyFill="1" applyBorder="1" applyAlignment="1" applyProtection="1">
      <alignment horizontal="center" vertical="center" wrapText="1"/>
    </xf>
    <xf numFmtId="165" fontId="7" fillId="2" borderId="12" xfId="15" applyNumberFormat="1" applyFont="1" applyFill="1" applyBorder="1" applyAlignment="1" applyProtection="1">
      <alignment horizontal="center" vertical="center" wrapText="1"/>
    </xf>
    <xf numFmtId="165" fontId="7" fillId="2" borderId="13" xfId="15" applyNumberFormat="1" applyFont="1" applyFill="1" applyBorder="1" applyAlignment="1" applyProtection="1">
      <alignment horizontal="center" vertical="center" wrapText="1"/>
    </xf>
    <xf numFmtId="164" fontId="7" fillId="2" borderId="17" xfId="15" applyFont="1" applyFill="1" applyBorder="1" applyAlignment="1" applyProtection="1">
      <alignment horizontal="center" vertical="center" wrapText="1"/>
    </xf>
    <xf numFmtId="164" fontId="7" fillId="2" borderId="18" xfId="15" applyFont="1" applyFill="1" applyBorder="1" applyAlignment="1" applyProtection="1">
      <alignment horizontal="center" vertical="center" wrapText="1"/>
    </xf>
    <xf numFmtId="165" fontId="7" fillId="2" borderId="18" xfId="15" applyNumberFormat="1" applyFont="1" applyFill="1" applyBorder="1" applyAlignment="1" applyProtection="1">
      <alignment horizontal="center" vertical="center" wrapText="1"/>
    </xf>
    <xf numFmtId="165" fontId="7" fillId="2" borderId="19" xfId="15" applyNumberFormat="1" applyFont="1" applyFill="1" applyBorder="1" applyAlignment="1" applyProtection="1">
      <alignment horizontal="center" vertical="center" wrapText="1"/>
    </xf>
    <xf numFmtId="165" fontId="7" fillId="2" borderId="20" xfId="15" applyNumberFormat="1" applyFont="1" applyFill="1" applyBorder="1" applyAlignment="1" applyProtection="1">
      <alignment horizontal="center" vertical="center" wrapText="1"/>
    </xf>
    <xf numFmtId="165" fontId="7" fillId="2" borderId="21" xfId="15" applyNumberFormat="1" applyFont="1" applyFill="1" applyBorder="1" applyAlignment="1" applyProtection="1">
      <alignment horizontal="center" vertical="center" wrapText="1"/>
    </xf>
    <xf numFmtId="165" fontId="7" fillId="2" borderId="23" xfId="15" applyNumberFormat="1" applyFont="1" applyFill="1" applyBorder="1" applyAlignment="1" applyProtection="1">
      <alignment horizontal="center" vertical="center" wrapText="1"/>
    </xf>
    <xf numFmtId="165" fontId="8" fillId="5" borderId="4" xfId="15" applyNumberFormat="1" applyFont="1" applyFill="1" applyBorder="1" applyAlignment="1" applyProtection="1">
      <alignment horizontal="center" vertical="center" wrapText="1"/>
    </xf>
    <xf numFmtId="164" fontId="8" fillId="4" borderId="5" xfId="15" applyFont="1" applyFill="1" applyBorder="1" applyAlignment="1" applyProtection="1">
      <alignment horizontal="left" vertical="center"/>
    </xf>
    <xf numFmtId="164" fontId="8" fillId="4" borderId="6" xfId="15" applyFont="1" applyFill="1" applyBorder="1" applyAlignment="1" applyProtection="1">
      <alignment horizontal="left" vertical="center"/>
    </xf>
    <xf numFmtId="165" fontId="8" fillId="4" borderId="6" xfId="15" applyNumberFormat="1" applyFont="1" applyFill="1" applyBorder="1" applyAlignment="1" applyProtection="1">
      <alignment horizontal="left" vertical="center"/>
    </xf>
    <xf numFmtId="164" fontId="8" fillId="4" borderId="7" xfId="15" applyFont="1" applyFill="1" applyBorder="1" applyAlignment="1" applyProtection="1">
      <alignment horizontal="left" vertical="center"/>
    </xf>
    <xf numFmtId="164" fontId="7" fillId="2" borderId="1" xfId="13" applyFont="1" applyFill="1" applyBorder="1" applyAlignment="1" applyProtection="1">
      <alignment horizontal="center" vertical="center"/>
    </xf>
    <xf numFmtId="164" fontId="7" fillId="2" borderId="2" xfId="13" applyFont="1" applyFill="1" applyBorder="1" applyAlignment="1" applyProtection="1">
      <alignment horizontal="center" vertical="center"/>
    </xf>
    <xf numFmtId="165" fontId="7" fillId="2" borderId="2" xfId="13" applyNumberFormat="1" applyFont="1" applyFill="1" applyBorder="1" applyAlignment="1" applyProtection="1">
      <alignment horizontal="center" vertical="center"/>
    </xf>
    <xf numFmtId="164" fontId="7" fillId="2" borderId="3" xfId="13" applyFont="1" applyFill="1" applyBorder="1" applyAlignment="1" applyProtection="1">
      <alignment horizontal="center" vertical="center"/>
    </xf>
    <xf numFmtId="164" fontId="8" fillId="3" borderId="4" xfId="13" applyFont="1" applyFill="1" applyBorder="1" applyAlignment="1" applyProtection="1">
      <alignment horizontal="center" vertical="center" wrapText="1"/>
    </xf>
    <xf numFmtId="165" fontId="8" fillId="3" borderId="4" xfId="13" applyNumberFormat="1" applyFont="1" applyFill="1" applyBorder="1" applyAlignment="1" applyProtection="1">
      <alignment horizontal="center" vertical="center" wrapText="1"/>
    </xf>
    <xf numFmtId="165" fontId="8" fillId="3" borderId="1" xfId="13" applyNumberFormat="1" applyFont="1" applyFill="1" applyBorder="1" applyAlignment="1" applyProtection="1">
      <alignment horizontal="center" vertical="top" wrapText="1"/>
    </xf>
    <xf numFmtId="165" fontId="8" fillId="3" borderId="2" xfId="13" applyNumberFormat="1" applyFont="1" applyFill="1" applyBorder="1" applyAlignment="1" applyProtection="1">
      <alignment horizontal="center" vertical="top" wrapText="1"/>
    </xf>
    <xf numFmtId="164" fontId="8" fillId="3" borderId="2" xfId="13" applyFont="1" applyFill="1" applyBorder="1" applyAlignment="1" applyProtection="1">
      <alignment horizontal="center" vertical="top" wrapText="1"/>
    </xf>
    <xf numFmtId="164" fontId="8" fillId="3" borderId="3" xfId="13" applyFont="1" applyFill="1" applyBorder="1" applyAlignment="1" applyProtection="1">
      <alignment horizontal="center" vertical="top" wrapText="1"/>
    </xf>
    <xf numFmtId="164" fontId="7" fillId="2" borderId="1" xfId="15" applyFont="1" applyFill="1" applyBorder="1" applyAlignment="1" applyProtection="1">
      <alignment horizontal="center" vertical="center"/>
    </xf>
    <xf numFmtId="164" fontId="7" fillId="2" borderId="2" xfId="15" applyFont="1" applyFill="1" applyBorder="1" applyAlignment="1" applyProtection="1">
      <alignment horizontal="center" vertical="center"/>
    </xf>
    <xf numFmtId="165" fontId="7" fillId="2" borderId="2" xfId="15" applyNumberFormat="1" applyFont="1" applyFill="1" applyBorder="1" applyAlignment="1" applyProtection="1">
      <alignment horizontal="center" vertical="center"/>
    </xf>
    <xf numFmtId="164" fontId="7" fillId="2" borderId="3" xfId="15" applyFont="1" applyFill="1" applyBorder="1" applyAlignment="1" applyProtection="1">
      <alignment horizontal="center" vertical="center"/>
    </xf>
    <xf numFmtId="164" fontId="12" fillId="0" borderId="103" xfId="5" applyFont="1" applyBorder="1" applyAlignment="1" applyProtection="1">
      <alignment horizontal="center" vertical="center" wrapText="1"/>
    </xf>
    <xf numFmtId="164" fontId="12" fillId="0" borderId="31" xfId="5" applyFont="1" applyBorder="1" applyAlignment="1" applyProtection="1">
      <alignment horizontal="center" vertical="center" wrapText="1"/>
    </xf>
    <xf numFmtId="164" fontId="12" fillId="0" borderId="21" xfId="5" applyFont="1" applyBorder="1" applyAlignment="1" applyProtection="1">
      <alignment horizontal="center" vertical="center" wrapText="1"/>
    </xf>
    <xf numFmtId="164" fontId="12" fillId="0" borderId="97" xfId="5" applyFont="1" applyBorder="1" applyAlignment="1" applyProtection="1">
      <alignment horizontal="center" vertical="center" wrapText="1"/>
    </xf>
    <xf numFmtId="164" fontId="12" fillId="0" borderId="44" xfId="5" applyFont="1" applyBorder="1" applyAlignment="1" applyProtection="1">
      <alignment horizontal="center" vertical="center" wrapText="1"/>
    </xf>
    <xf numFmtId="164" fontId="12" fillId="0" borderId="39" xfId="5" applyFont="1" applyBorder="1" applyAlignment="1" applyProtection="1">
      <alignment horizontal="center" vertical="center" wrapText="1"/>
    </xf>
    <xf numFmtId="166" fontId="21" fillId="0" borderId="21" xfId="8" applyNumberFormat="1" applyFont="1" applyBorder="1" applyAlignment="1" applyProtection="1">
      <alignment horizontal="center" vertical="center" wrapText="1"/>
    </xf>
    <xf numFmtId="166" fontId="21" fillId="0" borderId="20" xfId="8" applyNumberFormat="1" applyFont="1" applyBorder="1" applyAlignment="1" applyProtection="1">
      <alignment horizontal="center" vertical="center" wrapText="1"/>
    </xf>
    <xf numFmtId="164" fontId="12" fillId="0" borderId="101" xfId="5" applyFont="1" applyBorder="1" applyAlignment="1" applyProtection="1">
      <alignment horizontal="center" vertical="center" wrapText="1"/>
    </xf>
    <xf numFmtId="164" fontId="12" fillId="0" borderId="100" xfId="5" applyFont="1" applyBorder="1" applyAlignment="1" applyProtection="1">
      <alignment horizontal="center" vertical="center" wrapText="1"/>
    </xf>
    <xf numFmtId="164" fontId="12" fillId="0" borderId="104" xfId="5" applyFont="1" applyBorder="1" applyAlignment="1" applyProtection="1">
      <alignment horizontal="center" vertical="center" wrapText="1"/>
    </xf>
    <xf numFmtId="164" fontId="12" fillId="0" borderId="24" xfId="5" applyFont="1" applyBorder="1" applyAlignment="1" applyProtection="1">
      <alignment horizontal="center" vertical="center" wrapText="1"/>
    </xf>
    <xf numFmtId="164" fontId="12" fillId="0" borderId="98" xfId="5" applyFont="1" applyBorder="1" applyAlignment="1" applyProtection="1">
      <alignment horizontal="center" vertical="center" wrapText="1"/>
    </xf>
    <xf numFmtId="164" fontId="12" fillId="0" borderId="20" xfId="5" applyFont="1" applyBorder="1" applyAlignment="1" applyProtection="1">
      <alignment horizontal="center" vertical="center" wrapText="1"/>
    </xf>
    <xf numFmtId="164" fontId="12" fillId="0" borderId="102" xfId="5" applyFont="1" applyBorder="1" applyAlignment="1" applyProtection="1">
      <alignment horizontal="center" vertical="center" wrapText="1"/>
    </xf>
    <xf numFmtId="164" fontId="12" fillId="0" borderId="105" xfId="5" applyFont="1" applyBorder="1" applyAlignment="1" applyProtection="1">
      <alignment horizontal="center" vertical="center" wrapText="1"/>
    </xf>
    <xf numFmtId="164" fontId="12" fillId="0" borderId="40" xfId="5" applyFont="1" applyBorder="1" applyAlignment="1" applyProtection="1">
      <alignment horizontal="center" vertical="center" wrapText="1"/>
    </xf>
    <xf numFmtId="164" fontId="12" fillId="0" borderId="41" xfId="5" applyFont="1" applyBorder="1" applyAlignment="1" applyProtection="1">
      <alignment horizontal="center" vertical="center" wrapText="1"/>
    </xf>
    <xf numFmtId="164" fontId="12" fillId="0" borderId="103" xfId="5" applyFont="1" applyBorder="1" applyAlignment="1" applyProtection="1">
      <alignment horizontal="left" vertical="center" wrapText="1"/>
    </xf>
    <xf numFmtId="164" fontId="12" fillId="0" borderId="104" xfId="5" applyFont="1" applyBorder="1" applyAlignment="1" applyProtection="1">
      <alignment horizontal="left" vertical="center" wrapText="1"/>
    </xf>
    <xf numFmtId="0" fontId="12" fillId="0" borderId="102" xfId="5" applyNumberFormat="1" applyFont="1" applyBorder="1" applyAlignment="1" applyProtection="1">
      <alignment horizontal="center" vertical="center" wrapText="1"/>
    </xf>
    <xf numFmtId="0" fontId="12" fillId="0" borderId="41" xfId="5" applyNumberFormat="1" applyFont="1" applyBorder="1" applyAlignment="1" applyProtection="1">
      <alignment horizontal="center" vertical="center" wrapText="1"/>
    </xf>
    <xf numFmtId="165" fontId="62" fillId="5" borderId="4" xfId="4" applyNumberFormat="1" applyFont="1" applyFill="1" applyBorder="1" applyAlignment="1" applyProtection="1">
      <alignment horizontal="center" vertical="center"/>
    </xf>
    <xf numFmtId="165" fontId="62" fillId="5" borderId="4" xfId="5" applyNumberFormat="1" applyFont="1" applyFill="1" applyBorder="1" applyAlignment="1" applyProtection="1">
      <alignment horizontal="center" vertical="center" wrapText="1"/>
    </xf>
    <xf numFmtId="164" fontId="12" fillId="0" borderId="44" xfId="5" applyFont="1" applyBorder="1" applyAlignment="1" applyProtection="1">
      <alignment horizontal="left" vertical="center" wrapText="1"/>
    </xf>
    <xf numFmtId="164" fontId="12" fillId="0" borderId="39" xfId="5" applyFont="1" applyBorder="1" applyAlignment="1" applyProtection="1">
      <alignment horizontal="left" vertical="center" wrapText="1"/>
    </xf>
    <xf numFmtId="164" fontId="65" fillId="2" borderId="20" xfId="5" applyFont="1" applyFill="1" applyBorder="1" applyAlignment="1" applyProtection="1">
      <alignment horizontal="center" vertical="center" wrapText="1"/>
    </xf>
    <xf numFmtId="164" fontId="65" fillId="2" borderId="4" xfId="5" applyFont="1" applyFill="1" applyBorder="1" applyAlignment="1" applyProtection="1">
      <alignment horizontal="center" vertical="center" wrapText="1"/>
    </xf>
    <xf numFmtId="164" fontId="65" fillId="2" borderId="21" xfId="5" applyFont="1" applyFill="1" applyBorder="1" applyAlignment="1" applyProtection="1">
      <alignment horizontal="center" vertical="center" wrapText="1"/>
    </xf>
    <xf numFmtId="164" fontId="62" fillId="5" borderId="4" xfId="5" applyFont="1" applyFill="1" applyBorder="1" applyAlignment="1" applyProtection="1">
      <alignment horizontal="center" vertical="center" wrapText="1"/>
    </xf>
    <xf numFmtId="164" fontId="62" fillId="4" borderId="8" xfId="5" applyFont="1" applyFill="1" applyBorder="1" applyAlignment="1" applyProtection="1">
      <alignment horizontal="left" vertical="center" wrapText="1"/>
    </xf>
    <xf numFmtId="164" fontId="62" fillId="4" borderId="9" xfId="5" applyFont="1" applyFill="1" applyBorder="1" applyAlignment="1" applyProtection="1">
      <alignment horizontal="left" vertical="center" wrapText="1"/>
    </xf>
    <xf numFmtId="165" fontId="62" fillId="4" borderId="9" xfId="5" applyNumberFormat="1" applyFont="1" applyFill="1" applyBorder="1" applyAlignment="1" applyProtection="1">
      <alignment horizontal="left" vertical="center" wrapText="1"/>
    </xf>
    <xf numFmtId="164" fontId="62" fillId="4" borderId="10" xfId="5" applyFont="1" applyFill="1" applyBorder="1" applyAlignment="1" applyProtection="1">
      <alignment horizontal="left" vertical="center" wrapText="1"/>
    </xf>
    <xf numFmtId="164" fontId="62" fillId="4" borderId="14" xfId="5" applyFont="1" applyFill="1" applyBorder="1" applyAlignment="1" applyProtection="1">
      <alignment horizontal="left" vertical="center" wrapText="1"/>
    </xf>
    <xf numFmtId="164" fontId="62" fillId="4" borderId="15" xfId="5" applyFont="1" applyFill="1" applyBorder="1" applyAlignment="1" applyProtection="1">
      <alignment horizontal="left" vertical="center" wrapText="1"/>
    </xf>
    <xf numFmtId="165" fontId="62" fillId="4" borderId="15" xfId="5" applyNumberFormat="1" applyFont="1" applyFill="1" applyBorder="1" applyAlignment="1" applyProtection="1">
      <alignment horizontal="left" vertical="center" wrapText="1"/>
    </xf>
    <xf numFmtId="164" fontId="62" fillId="4" borderId="16" xfId="5" applyFont="1" applyFill="1" applyBorder="1" applyAlignment="1" applyProtection="1">
      <alignment horizontal="left" vertical="center" wrapText="1"/>
    </xf>
    <xf numFmtId="164" fontId="62" fillId="2" borderId="11" xfId="5" applyFont="1" applyFill="1" applyBorder="1" applyAlignment="1" applyProtection="1">
      <alignment horizontal="center" vertical="center" wrapText="1"/>
    </xf>
    <xf numFmtId="164" fontId="62" fillId="2" borderId="12" xfId="5" applyFont="1" applyFill="1" applyBorder="1" applyAlignment="1" applyProtection="1">
      <alignment horizontal="center" vertical="center" wrapText="1"/>
    </xf>
    <xf numFmtId="165" fontId="62" fillId="2" borderId="12" xfId="5" applyNumberFormat="1" applyFont="1" applyFill="1" applyBorder="1" applyAlignment="1" applyProtection="1">
      <alignment horizontal="center" vertical="center" wrapText="1"/>
    </xf>
    <xf numFmtId="165" fontId="62" fillId="2" borderId="13" xfId="5" applyNumberFormat="1" applyFont="1" applyFill="1" applyBorder="1" applyAlignment="1" applyProtection="1">
      <alignment horizontal="center" vertical="center" wrapText="1"/>
    </xf>
    <xf numFmtId="164" fontId="62" fillId="2" borderId="17" xfId="5" applyFont="1" applyFill="1" applyBorder="1" applyAlignment="1" applyProtection="1">
      <alignment horizontal="center" vertical="center" wrapText="1"/>
    </xf>
    <xf numFmtId="164" fontId="62" fillId="2" borderId="18" xfId="5" applyFont="1" applyFill="1" applyBorder="1" applyAlignment="1" applyProtection="1">
      <alignment horizontal="center" vertical="center" wrapText="1"/>
    </xf>
    <xf numFmtId="165" fontId="62" fillId="2" borderId="18" xfId="5" applyNumberFormat="1" applyFont="1" applyFill="1" applyBorder="1" applyAlignment="1" applyProtection="1">
      <alignment horizontal="center" vertical="center" wrapText="1"/>
    </xf>
    <xf numFmtId="165" fontId="62" fillId="2" borderId="19" xfId="5" applyNumberFormat="1" applyFont="1" applyFill="1" applyBorder="1" applyAlignment="1" applyProtection="1">
      <alignment horizontal="center" vertical="center" wrapText="1"/>
    </xf>
    <xf numFmtId="164" fontId="65" fillId="2" borderId="1" xfId="5" applyFont="1" applyFill="1" applyBorder="1" applyAlignment="1" applyProtection="1">
      <alignment horizontal="center" vertical="center" wrapText="1"/>
    </xf>
    <xf numFmtId="164" fontId="65" fillId="2" borderId="2" xfId="5" applyFont="1" applyFill="1" applyBorder="1" applyAlignment="1" applyProtection="1">
      <alignment horizontal="center" vertical="center" wrapText="1"/>
    </xf>
    <xf numFmtId="164" fontId="65" fillId="2" borderId="3" xfId="5" applyFont="1" applyFill="1" applyBorder="1" applyAlignment="1" applyProtection="1">
      <alignment horizontal="center" vertical="center" wrapText="1"/>
    </xf>
    <xf numFmtId="165" fontId="65" fillId="2" borderId="20" xfId="5" applyNumberFormat="1" applyFont="1" applyFill="1" applyBorder="1" applyAlignment="1" applyProtection="1">
      <alignment horizontal="center" vertical="center" wrapText="1"/>
    </xf>
    <xf numFmtId="165" fontId="65" fillId="2" borderId="21" xfId="5" applyNumberFormat="1" applyFont="1" applyFill="1" applyBorder="1" applyAlignment="1" applyProtection="1">
      <alignment horizontal="center" vertical="center" wrapText="1"/>
    </xf>
    <xf numFmtId="164" fontId="62" fillId="4" borderId="5" xfId="5" applyFont="1" applyFill="1" applyBorder="1" applyAlignment="1" applyProtection="1">
      <alignment horizontal="left" vertical="center"/>
    </xf>
    <xf numFmtId="164" fontId="62" fillId="4" borderId="6" xfId="5" applyFont="1" applyFill="1" applyBorder="1" applyAlignment="1" applyProtection="1">
      <alignment horizontal="left" vertical="center"/>
    </xf>
    <xf numFmtId="165" fontId="62" fillId="4" borderId="6" xfId="5" applyNumberFormat="1" applyFont="1" applyFill="1" applyBorder="1" applyAlignment="1" applyProtection="1">
      <alignment horizontal="left" vertical="center"/>
    </xf>
    <xf numFmtId="164" fontId="62" fillId="4" borderId="7" xfId="5" applyFont="1" applyFill="1" applyBorder="1" applyAlignment="1" applyProtection="1">
      <alignment horizontal="left" vertical="center"/>
    </xf>
    <xf numFmtId="164" fontId="65" fillId="2" borderId="1" xfId="4" applyFont="1" applyFill="1" applyBorder="1" applyAlignment="1" applyProtection="1">
      <alignment horizontal="center" vertical="center"/>
    </xf>
    <xf numFmtId="164" fontId="65" fillId="2" borderId="2" xfId="4" applyFont="1" applyFill="1" applyBorder="1" applyAlignment="1" applyProtection="1">
      <alignment horizontal="center" vertical="center"/>
    </xf>
    <xf numFmtId="165" fontId="65" fillId="2" borderId="2" xfId="4" applyNumberFormat="1" applyFont="1" applyFill="1" applyBorder="1" applyAlignment="1" applyProtection="1">
      <alignment horizontal="center" vertical="center"/>
    </xf>
    <xf numFmtId="164" fontId="65" fillId="2" borderId="3" xfId="4" applyFont="1" applyFill="1" applyBorder="1" applyAlignment="1" applyProtection="1">
      <alignment horizontal="center" vertical="center"/>
    </xf>
    <xf numFmtId="164" fontId="62" fillId="3" borderId="4" xfId="4" applyFont="1" applyFill="1" applyBorder="1" applyAlignment="1" applyProtection="1">
      <alignment horizontal="center" vertical="center" wrapText="1"/>
    </xf>
    <xf numFmtId="165" fontId="62" fillId="3" borderId="4" xfId="4" applyNumberFormat="1" applyFont="1" applyFill="1" applyBorder="1" applyAlignment="1" applyProtection="1">
      <alignment horizontal="center" vertical="center" wrapText="1"/>
    </xf>
    <xf numFmtId="165" fontId="62" fillId="3" borderId="1" xfId="4" applyNumberFormat="1" applyFont="1" applyFill="1" applyBorder="1" applyAlignment="1" applyProtection="1">
      <alignment horizontal="center" vertical="top" wrapText="1"/>
    </xf>
    <xf numFmtId="165" fontId="62" fillId="3" borderId="2" xfId="4" applyNumberFormat="1" applyFont="1" applyFill="1" applyBorder="1" applyAlignment="1" applyProtection="1">
      <alignment horizontal="center" vertical="top" wrapText="1"/>
    </xf>
    <xf numFmtId="164" fontId="62" fillId="3" borderId="2" xfId="4" applyFont="1" applyFill="1" applyBorder="1" applyAlignment="1" applyProtection="1">
      <alignment horizontal="center" vertical="top" wrapText="1"/>
    </xf>
    <xf numFmtId="164" fontId="62" fillId="3" borderId="3" xfId="4" applyFont="1" applyFill="1" applyBorder="1" applyAlignment="1" applyProtection="1">
      <alignment horizontal="center" vertical="top" wrapText="1"/>
    </xf>
    <xf numFmtId="164" fontId="65" fillId="2" borderId="1" xfId="5" applyFont="1" applyFill="1" applyBorder="1" applyAlignment="1" applyProtection="1">
      <alignment horizontal="center" vertical="center"/>
    </xf>
    <xf numFmtId="164" fontId="65" fillId="2" borderId="2" xfId="5" applyFont="1" applyFill="1" applyBorder="1" applyAlignment="1" applyProtection="1">
      <alignment horizontal="center" vertical="center"/>
    </xf>
    <xf numFmtId="165" fontId="65" fillId="2" borderId="2" xfId="5" applyNumberFormat="1" applyFont="1" applyFill="1" applyBorder="1" applyAlignment="1" applyProtection="1">
      <alignment horizontal="center" vertical="center"/>
    </xf>
    <xf numFmtId="164" fontId="65" fillId="2" borderId="3" xfId="5" applyFont="1" applyFill="1" applyBorder="1" applyAlignment="1" applyProtection="1">
      <alignment horizontal="center" vertical="center"/>
    </xf>
    <xf numFmtId="164" fontId="11" fillId="0" borderId="26" xfId="5" applyFont="1" applyBorder="1" applyAlignment="1" applyProtection="1">
      <alignment horizontal="center" vertical="center" wrapText="1"/>
    </xf>
    <xf numFmtId="164" fontId="11" fillId="0" borderId="27" xfId="5" applyFont="1" applyBorder="1" applyAlignment="1" applyProtection="1">
      <alignment horizontal="center" vertical="center" wrapText="1"/>
    </xf>
    <xf numFmtId="164" fontId="37" fillId="0" borderId="8" xfId="5" applyFont="1" applyBorder="1" applyAlignment="1" applyProtection="1">
      <alignment horizontal="left" vertical="center" wrapText="1"/>
    </xf>
    <xf numFmtId="164" fontId="37" fillId="0" borderId="9" xfId="5" applyFont="1" applyBorder="1" applyAlignment="1" applyProtection="1">
      <alignment horizontal="left" vertical="center" wrapText="1"/>
    </xf>
    <xf numFmtId="165" fontId="37" fillId="0" borderId="9" xfId="5" applyNumberFormat="1" applyFont="1" applyBorder="1" applyAlignment="1" applyProtection="1">
      <alignment horizontal="left" vertical="center" wrapText="1"/>
    </xf>
    <xf numFmtId="164" fontId="37" fillId="0" borderId="10" xfId="5" applyFont="1" applyBorder="1" applyAlignment="1" applyProtection="1">
      <alignment horizontal="left" vertical="center" wrapText="1"/>
    </xf>
    <xf numFmtId="164" fontId="37" fillId="0" borderId="14" xfId="5" applyFont="1" applyBorder="1" applyAlignment="1" applyProtection="1">
      <alignment horizontal="left" vertical="center" wrapText="1"/>
    </xf>
    <xf numFmtId="164" fontId="37" fillId="0" borderId="15" xfId="5" applyFont="1" applyBorder="1" applyAlignment="1" applyProtection="1">
      <alignment horizontal="left" vertical="center" wrapText="1"/>
    </xf>
    <xf numFmtId="165" fontId="37" fillId="0" borderId="15" xfId="5" applyNumberFormat="1" applyFont="1" applyBorder="1" applyAlignment="1" applyProtection="1">
      <alignment horizontal="left" vertical="center" wrapText="1"/>
    </xf>
    <xf numFmtId="164" fontId="37" fillId="0" borderId="16" xfId="5" applyFont="1" applyBorder="1" applyAlignment="1" applyProtection="1">
      <alignment horizontal="left" vertical="center" wrapText="1"/>
    </xf>
    <xf numFmtId="165" fontId="7" fillId="2" borderId="4" xfId="5" applyNumberFormat="1" applyFont="1" applyFill="1" applyBorder="1" applyAlignment="1" applyProtection="1">
      <alignment horizontal="center" vertical="center" wrapText="1"/>
    </xf>
    <xf numFmtId="165" fontId="37" fillId="0" borderId="6" xfId="5" applyNumberFormat="1" applyFont="1" applyBorder="1" applyAlignment="1" applyProtection="1">
      <alignment horizontal="left" vertical="center"/>
    </xf>
    <xf numFmtId="164" fontId="5" fillId="0" borderId="24" xfId="5" applyFont="1" applyBorder="1" applyAlignment="1" applyProtection="1">
      <alignment horizontal="center" vertical="center" wrapText="1"/>
    </xf>
    <xf numFmtId="164" fontId="5" fillId="0" borderId="27" xfId="5" applyFont="1" applyBorder="1" applyAlignment="1" applyProtection="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5" xfId="0" applyFont="1" applyBorder="1" applyAlignment="1">
      <alignment horizontal="center" vertical="center" wrapText="1"/>
    </xf>
    <xf numFmtId="164" fontId="11" fillId="0" borderId="35" xfId="5" applyFont="1" applyBorder="1" applyAlignment="1" applyProtection="1">
      <alignment horizontal="left" vertical="center" wrapText="1"/>
    </xf>
    <xf numFmtId="165" fontId="37" fillId="0" borderId="35" xfId="6" applyNumberFormat="1" applyFont="1" applyFill="1" applyBorder="1" applyAlignment="1" applyProtection="1">
      <alignment horizontal="center" vertical="center" wrapText="1"/>
    </xf>
    <xf numFmtId="0" fontId="11" fillId="0" borderId="21" xfId="0" applyFont="1" applyBorder="1" applyAlignment="1">
      <alignment horizontal="center" vertical="center" wrapText="1"/>
    </xf>
    <xf numFmtId="0" fontId="11" fillId="0" borderId="35" xfId="0" quotePrefix="1" applyFont="1" applyBorder="1" applyAlignment="1">
      <alignment horizontal="center" vertical="center" wrapText="1"/>
    </xf>
    <xf numFmtId="0" fontId="22" fillId="0" borderId="35" xfId="0" applyFont="1" applyBorder="1" applyAlignment="1">
      <alignment horizontal="center" vertical="center" wrapText="1"/>
    </xf>
    <xf numFmtId="164" fontId="37" fillId="0" borderId="35" xfId="5" applyFont="1" applyBorder="1" applyAlignment="1" applyProtection="1">
      <alignment horizontal="center" vertical="center" wrapText="1"/>
    </xf>
    <xf numFmtId="164" fontId="11" fillId="0" borderId="35" xfId="5" applyFont="1" applyBorder="1" applyAlignment="1" applyProtection="1">
      <alignment horizontal="center" vertical="center" wrapText="1"/>
    </xf>
    <xf numFmtId="164" fontId="37" fillId="0" borderId="35" xfId="5" applyFont="1" applyBorder="1" applyAlignment="1" applyProtection="1">
      <alignment horizontal="left" vertical="center" wrapText="1"/>
    </xf>
    <xf numFmtId="165" fontId="37" fillId="0" borderId="35" xfId="5" applyNumberFormat="1" applyFont="1" applyBorder="1" applyAlignment="1" applyProtection="1">
      <alignment horizontal="left" vertical="center" wrapText="1"/>
    </xf>
    <xf numFmtId="165" fontId="37" fillId="0" borderId="35" xfId="5" applyNumberFormat="1" applyFont="1" applyBorder="1" applyAlignment="1" applyProtection="1">
      <alignment horizontal="center" vertical="center" wrapText="1"/>
    </xf>
    <xf numFmtId="164" fontId="37" fillId="0" borderId="35" xfId="5" applyFont="1" applyBorder="1" applyAlignment="1" applyProtection="1">
      <alignment horizontal="left" vertical="center"/>
    </xf>
    <xf numFmtId="165" fontId="37" fillId="0" borderId="35" xfId="5" applyNumberFormat="1" applyFont="1" applyBorder="1" applyAlignment="1" applyProtection="1">
      <alignment horizontal="left" vertical="center"/>
    </xf>
    <xf numFmtId="164" fontId="37" fillId="0" borderId="35" xfId="4" applyFont="1" applyBorder="1" applyAlignment="1" applyProtection="1">
      <alignment horizontal="center" vertical="center"/>
    </xf>
    <xf numFmtId="165" fontId="37" fillId="0" borderId="35" xfId="4" applyNumberFormat="1" applyFont="1" applyBorder="1" applyAlignment="1" applyProtection="1">
      <alignment horizontal="center" vertical="center"/>
    </xf>
    <xf numFmtId="164" fontId="37" fillId="0" borderId="35" xfId="4" applyFont="1" applyBorder="1" applyAlignment="1" applyProtection="1">
      <alignment horizontal="center" vertical="center" wrapText="1"/>
    </xf>
    <xf numFmtId="165" fontId="37" fillId="0" borderId="35" xfId="4" applyNumberFormat="1" applyFont="1" applyBorder="1" applyAlignment="1" applyProtection="1">
      <alignment horizontal="center" vertical="center" wrapText="1"/>
    </xf>
    <xf numFmtId="165" fontId="37" fillId="0" borderId="35" xfId="4" applyNumberFormat="1" applyFont="1" applyBorder="1" applyAlignment="1" applyProtection="1">
      <alignment horizontal="center" vertical="top" wrapText="1"/>
    </xf>
    <xf numFmtId="164" fontId="37" fillId="0" borderId="35" xfId="4" applyFont="1" applyBorder="1" applyAlignment="1" applyProtection="1">
      <alignment horizontal="center" vertical="top" wrapText="1"/>
    </xf>
    <xf numFmtId="164" fontId="37" fillId="0" borderId="35" xfId="5" applyFont="1" applyBorder="1" applyAlignment="1" applyProtection="1">
      <alignment horizontal="center" vertical="center"/>
    </xf>
    <xf numFmtId="165" fontId="37" fillId="0" borderId="35" xfId="5" applyNumberFormat="1" applyFont="1" applyBorder="1" applyAlignment="1" applyProtection="1">
      <alignment horizontal="center" vertical="center"/>
    </xf>
    <xf numFmtId="164" fontId="5" fillId="4" borderId="40" xfId="4" applyFont="1" applyFill="1" applyBorder="1" applyAlignment="1" applyProtection="1">
      <alignment horizontal="center" vertical="center" wrapText="1"/>
    </xf>
    <xf numFmtId="164" fontId="5" fillId="4" borderId="41" xfId="4" applyFont="1" applyFill="1" applyBorder="1" applyAlignment="1" applyProtection="1">
      <alignment horizontal="center" vertical="center" wrapText="1"/>
    </xf>
    <xf numFmtId="164" fontId="11" fillId="0" borderId="100" xfId="5" applyFont="1" applyBorder="1" applyAlignment="1" applyProtection="1">
      <alignment horizontal="center" vertical="center" wrapText="1"/>
    </xf>
    <xf numFmtId="164" fontId="11" fillId="0" borderId="21" xfId="23" applyNumberFormat="1" applyFont="1" applyBorder="1" applyAlignment="1">
      <alignment horizontal="center" vertical="center" wrapText="1"/>
    </xf>
    <xf numFmtId="164" fontId="11" fillId="0" borderId="23" xfId="23" applyNumberFormat="1" applyFont="1" applyBorder="1" applyAlignment="1">
      <alignment horizontal="center" vertical="center" wrapText="1"/>
    </xf>
    <xf numFmtId="164" fontId="11" fillId="0" borderId="26" xfId="23" applyNumberFormat="1" applyFont="1" applyBorder="1" applyAlignment="1">
      <alignment horizontal="center" vertical="center" wrapText="1"/>
    </xf>
    <xf numFmtId="164" fontId="11" fillId="0" borderId="27" xfId="23" applyNumberFormat="1" applyFont="1" applyBorder="1" applyAlignment="1">
      <alignment horizontal="center" vertical="center" wrapText="1"/>
    </xf>
    <xf numFmtId="164" fontId="11" fillId="0" borderId="4" xfId="23" applyNumberFormat="1" applyFont="1" applyBorder="1" applyAlignment="1">
      <alignment horizontal="center" vertical="center" wrapText="1"/>
    </xf>
    <xf numFmtId="164" fontId="32" fillId="0" borderId="26" xfId="5" applyFont="1" applyBorder="1" applyAlignment="1" applyProtection="1">
      <alignment horizontal="center" vertical="center" wrapText="1"/>
    </xf>
    <xf numFmtId="164" fontId="32" fillId="0" borderId="24" xfId="5" applyFont="1" applyBorder="1" applyAlignment="1" applyProtection="1">
      <alignment horizontal="center" vertical="center" wrapText="1"/>
    </xf>
    <xf numFmtId="164" fontId="32" fillId="0" borderId="27" xfId="5" applyFont="1" applyBorder="1" applyAlignment="1" applyProtection="1">
      <alignment horizontal="center" vertical="center" wrapText="1"/>
    </xf>
    <xf numFmtId="164" fontId="30" fillId="2" borderId="20" xfId="5" applyFont="1" applyFill="1" applyBorder="1" applyAlignment="1" applyProtection="1">
      <alignment horizontal="center" vertical="center" wrapText="1"/>
    </xf>
    <xf numFmtId="164" fontId="30" fillId="2" borderId="4" xfId="5" applyFont="1" applyFill="1" applyBorder="1" applyAlignment="1" applyProtection="1">
      <alignment horizontal="center" vertical="center" wrapText="1"/>
    </xf>
    <xf numFmtId="164" fontId="30" fillId="2" borderId="21" xfId="5" applyFont="1" applyFill="1" applyBorder="1" applyAlignment="1" applyProtection="1">
      <alignment horizontal="center" vertical="center" wrapText="1"/>
    </xf>
    <xf numFmtId="164" fontId="29" fillId="5" borderId="4" xfId="5" applyFont="1" applyFill="1" applyBorder="1" applyAlignment="1" applyProtection="1">
      <alignment horizontal="center" vertical="center" wrapText="1"/>
    </xf>
    <xf numFmtId="165" fontId="29" fillId="5" borderId="4" xfId="4" applyNumberFormat="1" applyFont="1" applyFill="1" applyBorder="1" applyAlignment="1" applyProtection="1">
      <alignment horizontal="center" vertical="center"/>
    </xf>
    <xf numFmtId="164" fontId="23" fillId="0" borderId="21" xfId="5" quotePrefix="1" applyFont="1" applyBorder="1" applyAlignment="1" applyProtection="1">
      <alignment horizontal="center" vertical="center" wrapText="1"/>
    </xf>
    <xf numFmtId="164" fontId="23" fillId="0" borderId="23" xfId="5" quotePrefix="1" applyFont="1" applyBorder="1" applyAlignment="1" applyProtection="1">
      <alignment horizontal="center" vertical="center" wrapText="1"/>
    </xf>
    <xf numFmtId="164" fontId="23" fillId="0" borderId="20" xfId="5" quotePrefix="1" applyFont="1" applyBorder="1" applyAlignment="1" applyProtection="1">
      <alignment horizontal="center" vertical="center" wrapText="1"/>
    </xf>
    <xf numFmtId="164" fontId="29" fillId="4" borderId="8" xfId="5" applyFont="1" applyFill="1" applyBorder="1" applyAlignment="1" applyProtection="1">
      <alignment horizontal="left" vertical="center" wrapText="1"/>
    </xf>
    <xf numFmtId="164" fontId="29" fillId="4" borderId="9" xfId="5" applyFont="1" applyFill="1" applyBorder="1" applyAlignment="1" applyProtection="1">
      <alignment horizontal="left" vertical="center" wrapText="1"/>
    </xf>
    <xf numFmtId="165" fontId="29" fillId="4" borderId="9" xfId="5" applyNumberFormat="1" applyFont="1" applyFill="1" applyBorder="1" applyAlignment="1" applyProtection="1">
      <alignment horizontal="left" vertical="center" wrapText="1"/>
    </xf>
    <xf numFmtId="164" fontId="29" fillId="4" borderId="10" xfId="5" applyFont="1" applyFill="1" applyBorder="1" applyAlignment="1" applyProtection="1">
      <alignment horizontal="left" vertical="center" wrapText="1"/>
    </xf>
    <xf numFmtId="164" fontId="29" fillId="4" borderId="14" xfId="5" applyFont="1" applyFill="1" applyBorder="1" applyAlignment="1" applyProtection="1">
      <alignment horizontal="left" vertical="center" wrapText="1"/>
    </xf>
    <xf numFmtId="164" fontId="29" fillId="4" borderId="15" xfId="5" applyFont="1" applyFill="1" applyBorder="1" applyAlignment="1" applyProtection="1">
      <alignment horizontal="left" vertical="center" wrapText="1"/>
    </xf>
    <xf numFmtId="165" fontId="29" fillId="4" borderId="15" xfId="5" applyNumberFormat="1" applyFont="1" applyFill="1" applyBorder="1" applyAlignment="1" applyProtection="1">
      <alignment horizontal="left" vertical="center" wrapText="1"/>
    </xf>
    <xf numFmtId="164" fontId="29" fillId="4" borderId="16" xfId="5" applyFont="1" applyFill="1" applyBorder="1" applyAlignment="1" applyProtection="1">
      <alignment horizontal="left" vertical="center" wrapText="1"/>
    </xf>
    <xf numFmtId="164" fontId="24" fillId="2" borderId="11" xfId="5" applyFont="1" applyFill="1" applyBorder="1" applyAlignment="1" applyProtection="1">
      <alignment horizontal="center" vertical="center" wrapText="1"/>
    </xf>
    <xf numFmtId="164" fontId="24" fillId="2" borderId="12" xfId="5" applyFont="1" applyFill="1" applyBorder="1" applyAlignment="1" applyProtection="1">
      <alignment horizontal="center" vertical="center" wrapText="1"/>
    </xf>
    <xf numFmtId="165" fontId="24" fillId="2" borderId="12" xfId="5" applyNumberFormat="1" applyFont="1" applyFill="1" applyBorder="1" applyAlignment="1" applyProtection="1">
      <alignment horizontal="center" vertical="center" wrapText="1"/>
    </xf>
    <xf numFmtId="165" fontId="24" fillId="2" borderId="13" xfId="5" applyNumberFormat="1" applyFont="1" applyFill="1" applyBorder="1" applyAlignment="1" applyProtection="1">
      <alignment horizontal="center" vertical="center" wrapText="1"/>
    </xf>
    <xf numFmtId="164" fontId="24" fillId="2" borderId="17" xfId="5" applyFont="1" applyFill="1" applyBorder="1" applyAlignment="1" applyProtection="1">
      <alignment horizontal="center" vertical="center" wrapText="1"/>
    </xf>
    <xf numFmtId="164" fontId="24" fillId="2" borderId="18" xfId="5" applyFont="1" applyFill="1" applyBorder="1" applyAlignment="1" applyProtection="1">
      <alignment horizontal="center" vertical="center" wrapText="1"/>
    </xf>
    <xf numFmtId="165" fontId="24" fillId="2" borderId="18" xfId="5" applyNumberFormat="1" applyFont="1" applyFill="1" applyBorder="1" applyAlignment="1" applyProtection="1">
      <alignment horizontal="center" vertical="center" wrapText="1"/>
    </xf>
    <xf numFmtId="165" fontId="24" fillId="2" borderId="19" xfId="5" applyNumberFormat="1" applyFont="1" applyFill="1" applyBorder="1" applyAlignment="1" applyProtection="1">
      <alignment horizontal="center" vertical="center" wrapText="1"/>
    </xf>
    <xf numFmtId="165" fontId="30" fillId="2" borderId="20" xfId="5" applyNumberFormat="1" applyFont="1" applyFill="1" applyBorder="1" applyAlignment="1" applyProtection="1">
      <alignment horizontal="center" vertical="center" wrapText="1"/>
    </xf>
    <xf numFmtId="165" fontId="30" fillId="2" borderId="21" xfId="5" applyNumberFormat="1" applyFont="1" applyFill="1" applyBorder="1" applyAlignment="1" applyProtection="1">
      <alignment horizontal="center" vertical="center" wrapText="1"/>
    </xf>
    <xf numFmtId="165" fontId="29" fillId="5" borderId="4" xfId="5" applyNumberFormat="1" applyFont="1" applyFill="1" applyBorder="1" applyAlignment="1" applyProtection="1">
      <alignment horizontal="center" vertical="center" wrapText="1"/>
    </xf>
    <xf numFmtId="164" fontId="29" fillId="0" borderId="5" xfId="5" applyFont="1" applyBorder="1" applyAlignment="1" applyProtection="1">
      <alignment horizontal="left" vertical="center"/>
    </xf>
    <xf numFmtId="164" fontId="29" fillId="0" borderId="6" xfId="5" applyFont="1" applyBorder="1" applyAlignment="1" applyProtection="1">
      <alignment horizontal="left" vertical="center"/>
    </xf>
    <xf numFmtId="165" fontId="29" fillId="0" borderId="6" xfId="5" applyNumberFormat="1" applyFont="1" applyBorder="1" applyAlignment="1" applyProtection="1">
      <alignment horizontal="left" vertical="center"/>
    </xf>
    <xf numFmtId="164" fontId="29" fillId="0" borderId="7" xfId="5" applyFont="1" applyBorder="1" applyAlignment="1" applyProtection="1">
      <alignment horizontal="left" vertical="center"/>
    </xf>
    <xf numFmtId="164" fontId="24" fillId="2" borderId="1" xfId="4" applyFont="1" applyFill="1" applyBorder="1" applyAlignment="1" applyProtection="1">
      <alignment horizontal="center" vertical="center"/>
    </xf>
    <xf numFmtId="164" fontId="24" fillId="2" borderId="2" xfId="4" applyFont="1" applyFill="1" applyBorder="1" applyAlignment="1" applyProtection="1">
      <alignment horizontal="center" vertical="center"/>
    </xf>
    <xf numFmtId="165" fontId="24" fillId="2" borderId="2" xfId="4" applyNumberFormat="1" applyFont="1" applyFill="1" applyBorder="1" applyAlignment="1" applyProtection="1">
      <alignment horizontal="center" vertical="center"/>
    </xf>
    <xf numFmtId="164" fontId="24" fillId="2" borderId="3" xfId="4" applyFont="1" applyFill="1" applyBorder="1" applyAlignment="1" applyProtection="1">
      <alignment horizontal="center" vertical="center"/>
    </xf>
    <xf numFmtId="164" fontId="26" fillId="3" borderId="4" xfId="4" applyFont="1" applyFill="1" applyBorder="1" applyAlignment="1" applyProtection="1">
      <alignment horizontal="center" vertical="center" wrapText="1"/>
    </xf>
    <xf numFmtId="165" fontId="26" fillId="3" borderId="4" xfId="4" applyNumberFormat="1" applyFont="1" applyFill="1" applyBorder="1" applyAlignment="1" applyProtection="1">
      <alignment horizontal="center" vertical="center" wrapText="1"/>
    </xf>
    <xf numFmtId="165" fontId="26" fillId="3" borderId="1" xfId="4" applyNumberFormat="1" applyFont="1" applyFill="1" applyBorder="1" applyAlignment="1" applyProtection="1">
      <alignment horizontal="center" vertical="top" wrapText="1"/>
    </xf>
    <xf numFmtId="165" fontId="26" fillId="3" borderId="2" xfId="4" applyNumberFormat="1" applyFont="1" applyFill="1" applyBorder="1" applyAlignment="1" applyProtection="1">
      <alignment horizontal="center" vertical="top" wrapText="1"/>
    </xf>
    <xf numFmtId="164" fontId="26" fillId="3" borderId="2" xfId="4" applyFont="1" applyFill="1" applyBorder="1" applyAlignment="1" applyProtection="1">
      <alignment horizontal="center" vertical="top" wrapText="1"/>
    </xf>
    <xf numFmtId="164" fontId="26" fillId="3" borderId="3" xfId="4" applyFont="1" applyFill="1" applyBorder="1" applyAlignment="1" applyProtection="1">
      <alignment horizontal="center" vertical="top" wrapText="1"/>
    </xf>
    <xf numFmtId="164" fontId="24" fillId="2" borderId="1" xfId="5" applyFont="1" applyFill="1" applyBorder="1" applyAlignment="1" applyProtection="1">
      <alignment horizontal="center" vertical="center"/>
    </xf>
    <xf numFmtId="164" fontId="24" fillId="2" borderId="2" xfId="5" applyFont="1" applyFill="1" applyBorder="1" applyAlignment="1" applyProtection="1">
      <alignment horizontal="center" vertical="center"/>
    </xf>
    <xf numFmtId="165" fontId="24" fillId="2" borderId="2" xfId="5" applyNumberFormat="1" applyFont="1" applyFill="1" applyBorder="1" applyAlignment="1" applyProtection="1">
      <alignment horizontal="center" vertical="center"/>
    </xf>
    <xf numFmtId="164" fontId="24" fillId="2" borderId="3" xfId="5" applyFont="1" applyFill="1" applyBorder="1" applyAlignment="1" applyProtection="1">
      <alignment horizontal="center" vertical="center"/>
    </xf>
    <xf numFmtId="164" fontId="8" fillId="0" borderId="5" xfId="5" applyFont="1" applyBorder="1" applyAlignment="1" applyProtection="1">
      <alignment horizontal="left" vertical="center"/>
    </xf>
    <xf numFmtId="164" fontId="8" fillId="0" borderId="6" xfId="5" applyFont="1" applyBorder="1" applyAlignment="1" applyProtection="1">
      <alignment horizontal="left" vertical="center"/>
    </xf>
    <xf numFmtId="165" fontId="8" fillId="0" borderId="6" xfId="5" applyNumberFormat="1" applyFont="1" applyBorder="1" applyAlignment="1" applyProtection="1">
      <alignment horizontal="left" vertical="center"/>
    </xf>
    <xf numFmtId="164" fontId="8" fillId="0" borderId="7" xfId="5" applyFont="1" applyBorder="1" applyAlignment="1" applyProtection="1">
      <alignment horizontal="left" vertical="center"/>
    </xf>
    <xf numFmtId="164" fontId="11" fillId="0" borderId="24" xfId="5" applyFont="1" applyBorder="1" applyAlignment="1" applyProtection="1">
      <alignment horizontal="center" vertical="center" wrapText="1"/>
    </xf>
    <xf numFmtId="164" fontId="7" fillId="2" borderId="23" xfId="5" applyFont="1" applyFill="1" applyBorder="1" applyAlignment="1" applyProtection="1">
      <alignment horizontal="center" vertical="center" wrapText="1"/>
    </xf>
    <xf numFmtId="165" fontId="7" fillId="2" borderId="23" xfId="5" applyNumberFormat="1" applyFont="1" applyFill="1" applyBorder="1" applyAlignment="1" applyProtection="1">
      <alignment horizontal="center" vertical="center" wrapText="1"/>
    </xf>
    <xf numFmtId="0" fontId="11" fillId="0" borderId="36" xfId="23" applyFont="1" applyBorder="1" applyAlignment="1">
      <alignment horizontal="center" vertical="center" wrapText="1"/>
    </xf>
    <xf numFmtId="0" fontId="11" fillId="0" borderId="37" xfId="23" applyFont="1" applyBorder="1" applyAlignment="1">
      <alignment horizontal="center" vertical="center" wrapText="1"/>
    </xf>
    <xf numFmtId="0" fontId="11" fillId="0" borderId="4" xfId="23" applyFont="1" applyBorder="1" applyAlignment="1">
      <alignment horizontal="center" vertical="center" wrapText="1"/>
    </xf>
    <xf numFmtId="0" fontId="11" fillId="0" borderId="21" xfId="23" applyFont="1" applyBorder="1" applyAlignment="1">
      <alignment horizontal="center" vertical="center" wrapText="1"/>
    </xf>
    <xf numFmtId="164" fontId="11" fillId="0" borderId="4" xfId="5" applyFont="1" applyBorder="1" applyAlignment="1" applyProtection="1">
      <alignment horizontal="left" vertical="center" wrapText="1"/>
    </xf>
    <xf numFmtId="166" fontId="21" fillId="0" borderId="107" xfId="8" applyNumberFormat="1" applyFont="1" applyBorder="1" applyAlignment="1" applyProtection="1">
      <alignment horizontal="center" vertical="center" wrapText="1"/>
    </xf>
    <xf numFmtId="0" fontId="11" fillId="0" borderId="21" xfId="23" quotePrefix="1" applyFont="1" applyBorder="1" applyAlignment="1">
      <alignment horizontal="center" vertical="center" wrapText="1"/>
    </xf>
    <xf numFmtId="0" fontId="11" fillId="0" borderId="23" xfId="23" quotePrefix="1" applyFont="1" applyBorder="1" applyAlignment="1">
      <alignment horizontal="center" vertical="center" wrapText="1"/>
    </xf>
    <xf numFmtId="0" fontId="11" fillId="0" borderId="20" xfId="23" quotePrefix="1" applyFont="1" applyBorder="1" applyAlignment="1">
      <alignment horizontal="center" vertical="center" wrapText="1"/>
    </xf>
    <xf numFmtId="0" fontId="11" fillId="0" borderId="23" xfId="23" applyFont="1" applyBorder="1" applyAlignment="1">
      <alignment horizontal="center" vertical="center" wrapText="1"/>
    </xf>
    <xf numFmtId="0" fontId="11" fillId="0" borderId="20" xfId="23" applyFont="1" applyBorder="1" applyAlignment="1">
      <alignment horizontal="center" vertical="center" wrapText="1"/>
    </xf>
    <xf numFmtId="0" fontId="22" fillId="0" borderId="21" xfId="23" applyFont="1" applyBorder="1" applyAlignment="1">
      <alignment horizontal="center" vertical="center" wrapText="1"/>
    </xf>
    <xf numFmtId="0" fontId="22" fillId="0" borderId="23" xfId="23" applyFont="1" applyBorder="1" applyAlignment="1">
      <alignment horizontal="center" vertical="center" wrapText="1"/>
    </xf>
    <xf numFmtId="0" fontId="22" fillId="0" borderId="20" xfId="23" applyFont="1" applyBorder="1" applyAlignment="1">
      <alignment horizontal="center" vertical="center" wrapText="1"/>
    </xf>
    <xf numFmtId="164" fontId="37" fillId="0" borderId="21" xfId="5" applyFont="1" applyBorder="1" applyAlignment="1" applyProtection="1">
      <alignment horizontal="center" vertical="center" wrapText="1"/>
    </xf>
    <xf numFmtId="164" fontId="37" fillId="0" borderId="20" xfId="5" applyFont="1" applyBorder="1" applyAlignment="1" applyProtection="1">
      <alignment horizontal="center" vertical="center" wrapText="1"/>
    </xf>
    <xf numFmtId="3" fontId="37" fillId="0" borderId="0" xfId="6" applyNumberFormat="1" applyFont="1" applyFill="1" applyBorder="1" applyAlignment="1" applyProtection="1">
      <alignment horizontal="center" vertical="center" wrapText="1"/>
    </xf>
    <xf numFmtId="0" fontId="11" fillId="0" borderId="110" xfId="23" applyFont="1" applyBorder="1" applyAlignment="1">
      <alignment horizontal="center" vertical="center" wrapText="1"/>
    </xf>
    <xf numFmtId="0" fontId="11" fillId="0" borderId="111" xfId="23" applyFont="1" applyBorder="1" applyAlignment="1">
      <alignment horizontal="center" vertical="center" wrapText="1"/>
    </xf>
    <xf numFmtId="0" fontId="11" fillId="0" borderId="112" xfId="23" applyFont="1" applyBorder="1" applyAlignment="1">
      <alignment horizontal="center" vertical="center" wrapText="1"/>
    </xf>
    <xf numFmtId="164" fontId="37" fillId="0" borderId="4" xfId="5" applyFont="1" applyBorder="1" applyAlignment="1" applyProtection="1">
      <alignment horizontal="center" vertical="center" wrapText="1"/>
    </xf>
    <xf numFmtId="164" fontId="11" fillId="0" borderId="21" xfId="5" applyFont="1" applyBorder="1" applyAlignment="1" applyProtection="1">
      <alignment horizontal="left" vertical="center" wrapText="1"/>
    </xf>
    <xf numFmtId="164" fontId="11" fillId="0" borderId="23" xfId="5" applyFont="1" applyBorder="1" applyAlignment="1" applyProtection="1">
      <alignment horizontal="left" vertical="center" wrapText="1"/>
    </xf>
    <xf numFmtId="164" fontId="11" fillId="0" borderId="20" xfId="5" applyFont="1" applyBorder="1" applyAlignment="1" applyProtection="1">
      <alignment horizontal="left" vertical="center" wrapText="1"/>
    </xf>
    <xf numFmtId="164" fontId="11" fillId="0" borderId="4" xfId="5" applyFont="1" applyBorder="1" applyAlignment="1" applyProtection="1">
      <alignment horizontal="center" vertical="center" wrapText="1"/>
    </xf>
    <xf numFmtId="164" fontId="11" fillId="0" borderId="4" xfId="5" quotePrefix="1" applyFont="1" applyBorder="1" applyAlignment="1" applyProtection="1">
      <alignment horizontal="center" vertical="center" wrapText="1"/>
    </xf>
    <xf numFmtId="164" fontId="11" fillId="0" borderId="21" xfId="5" quotePrefix="1" applyFont="1" applyBorder="1" applyAlignment="1" applyProtection="1">
      <alignment horizontal="left" vertical="center" wrapText="1"/>
    </xf>
    <xf numFmtId="164" fontId="11" fillId="0" borderId="23" xfId="5" quotePrefix="1" applyFont="1" applyBorder="1" applyAlignment="1" applyProtection="1">
      <alignment horizontal="left" vertical="center" wrapText="1"/>
    </xf>
    <xf numFmtId="164" fontId="11" fillId="0" borderId="20" xfId="5" quotePrefix="1" applyFont="1" applyBorder="1" applyAlignment="1" applyProtection="1">
      <alignment horizontal="left" vertical="center" wrapText="1"/>
    </xf>
    <xf numFmtId="164" fontId="23" fillId="0" borderId="21" xfId="5" applyFont="1" applyBorder="1" applyAlignment="1" applyProtection="1">
      <alignment horizontal="center" vertical="center" wrapText="1"/>
    </xf>
    <xf numFmtId="164" fontId="23" fillId="0" borderId="23" xfId="5" applyFont="1" applyBorder="1" applyAlignment="1" applyProtection="1">
      <alignment horizontal="center" vertical="center" wrapText="1"/>
    </xf>
    <xf numFmtId="164" fontId="23" fillId="0" borderId="20" xfId="5" applyFont="1" applyBorder="1" applyAlignment="1" applyProtection="1">
      <alignment horizontal="center" vertical="center" wrapText="1"/>
    </xf>
    <xf numFmtId="164" fontId="5" fillId="0" borderId="4" xfId="5" applyFont="1" applyBorder="1" applyAlignment="1" applyProtection="1">
      <alignment horizontal="center" vertical="center" wrapText="1"/>
    </xf>
    <xf numFmtId="164" fontId="32" fillId="0" borderId="21" xfId="5" applyFont="1" applyBorder="1" applyAlignment="1" applyProtection="1">
      <alignment horizontal="center" vertical="center" wrapText="1"/>
    </xf>
    <xf numFmtId="164" fontId="32" fillId="0" borderId="23" xfId="5" applyFont="1" applyBorder="1" applyAlignment="1" applyProtection="1">
      <alignment horizontal="center" vertical="center" wrapText="1"/>
    </xf>
    <xf numFmtId="164" fontId="32" fillId="0" borderId="20" xfId="5" applyFont="1" applyBorder="1" applyAlignment="1" applyProtection="1">
      <alignment horizontal="center" vertical="center" wrapText="1"/>
    </xf>
    <xf numFmtId="164" fontId="5" fillId="0" borderId="4" xfId="5" quotePrefix="1" applyFont="1" applyBorder="1" applyAlignment="1" applyProtection="1">
      <alignment horizontal="center" vertical="center" wrapText="1"/>
    </xf>
    <xf numFmtId="164" fontId="23" fillId="0" borderId="4" xfId="5" applyFont="1" applyBorder="1" applyAlignment="1" applyProtection="1">
      <alignment horizontal="left" vertical="center" wrapText="1"/>
    </xf>
    <xf numFmtId="164" fontId="30" fillId="2" borderId="23" xfId="5" applyFont="1" applyFill="1" applyBorder="1" applyAlignment="1" applyProtection="1">
      <alignment horizontal="center" vertical="center" wrapText="1"/>
    </xf>
    <xf numFmtId="164" fontId="36" fillId="0" borderId="8" xfId="5" applyFont="1" applyBorder="1" applyAlignment="1" applyProtection="1">
      <alignment horizontal="left" vertical="center" wrapText="1"/>
    </xf>
    <xf numFmtId="164" fontId="36" fillId="0" borderId="9" xfId="5" applyFont="1" applyBorder="1" applyAlignment="1" applyProtection="1">
      <alignment horizontal="left" vertical="center" wrapText="1"/>
    </xf>
    <xf numFmtId="165" fontId="36" fillId="0" borderId="9" xfId="5" applyNumberFormat="1" applyFont="1" applyBorder="1" applyAlignment="1" applyProtection="1">
      <alignment horizontal="left" vertical="center" wrapText="1"/>
    </xf>
    <xf numFmtId="164" fontId="36" fillId="0" borderId="10" xfId="5" applyFont="1" applyBorder="1" applyAlignment="1" applyProtection="1">
      <alignment horizontal="left" vertical="center" wrapText="1"/>
    </xf>
    <xf numFmtId="164" fontId="36" fillId="0" borderId="14" xfId="5" applyFont="1" applyBorder="1" applyAlignment="1" applyProtection="1">
      <alignment horizontal="left" vertical="center" wrapText="1"/>
    </xf>
    <xf numFmtId="164" fontId="36" fillId="0" borderId="15" xfId="5" applyFont="1" applyBorder="1" applyAlignment="1" applyProtection="1">
      <alignment horizontal="left" vertical="center" wrapText="1"/>
    </xf>
    <xf numFmtId="165" fontId="36" fillId="0" borderId="15" xfId="5" applyNumberFormat="1" applyFont="1" applyBorder="1" applyAlignment="1" applyProtection="1">
      <alignment horizontal="left" vertical="center" wrapText="1"/>
    </xf>
    <xf numFmtId="164" fontId="36" fillId="0" borderId="16" xfId="5" applyFont="1" applyBorder="1" applyAlignment="1" applyProtection="1">
      <alignment horizontal="left" vertical="center" wrapText="1"/>
    </xf>
    <xf numFmtId="165" fontId="30" fillId="2" borderId="23" xfId="5" applyNumberFormat="1" applyFont="1" applyFill="1" applyBorder="1" applyAlignment="1" applyProtection="1">
      <alignment horizontal="center" vertical="center" wrapText="1"/>
    </xf>
    <xf numFmtId="164" fontId="36" fillId="0" borderId="5" xfId="5" applyFont="1" applyBorder="1" applyAlignment="1" applyProtection="1">
      <alignment horizontal="left" vertical="center"/>
    </xf>
    <xf numFmtId="164" fontId="36" fillId="0" borderId="6" xfId="5" applyFont="1" applyBorder="1" applyAlignment="1" applyProtection="1">
      <alignment horizontal="left" vertical="center"/>
    </xf>
    <xf numFmtId="165" fontId="36" fillId="0" borderId="6" xfId="5" applyNumberFormat="1" applyFont="1" applyBorder="1" applyAlignment="1" applyProtection="1">
      <alignment horizontal="left" vertical="center"/>
    </xf>
    <xf numFmtId="164" fontId="36" fillId="0" borderId="7" xfId="5" applyFont="1" applyBorder="1" applyAlignment="1" applyProtection="1">
      <alignment horizontal="left" vertical="center"/>
    </xf>
  </cellXfs>
  <cellStyles count="30">
    <cellStyle name="Excel Built-in Normal" xfId="4" xr:uid="{7DE7BDEA-847B-4CA8-8DC9-3642C014F33B}"/>
    <cellStyle name="Excel Built-in Normal 2" xfId="28" xr:uid="{7619F914-1D03-4D2F-887A-3799706BECDF}"/>
    <cellStyle name="Excel Built-in Normal 2 3" xfId="13" xr:uid="{FBA370FC-7803-4772-98E3-C1CB827D282B}"/>
    <cellStyle name="Excel Built-in Normal 3 2" xfId="29" xr:uid="{96400906-0F4B-4413-855A-514ED6EE6952}"/>
    <cellStyle name="Excel Built-in Normal 7 2" xfId="16" xr:uid="{115BA8CB-EC07-45C0-B6F4-289765C081CD}"/>
    <cellStyle name="Hipervínculo" xfId="27" builtinId="8"/>
    <cellStyle name="Millares" xfId="1" builtinId="3"/>
    <cellStyle name="Moneda" xfId="2" builtinId="4"/>
    <cellStyle name="Normal" xfId="0" builtinId="0"/>
    <cellStyle name="Normal 2" xfId="5" xr:uid="{BF4A6CB6-7017-4BFA-AD5D-61AC08830859}"/>
    <cellStyle name="Normal 2 10" xfId="21" xr:uid="{1CF82EC5-BF07-4377-B991-BFB9941BDCEC}"/>
    <cellStyle name="Normal 2 2 3" xfId="9" xr:uid="{1DD0473F-187E-49E7-A731-A39EE781A8F6}"/>
    <cellStyle name="Normal 2 3" xfId="7" xr:uid="{F2F51A10-61EE-4BB1-8926-B26E40B2F120}"/>
    <cellStyle name="Normal 2 7 4" xfId="19" xr:uid="{E2B13045-2F8E-41FA-8EDF-6C698ADC8916}"/>
    <cellStyle name="Normal 2 8" xfId="23" xr:uid="{D7F57482-23D4-4B8C-B432-C2A1EBEFE8B3}"/>
    <cellStyle name="Normal 2 9" xfId="15" xr:uid="{8DC91FB6-7CE9-4F0D-8080-F43646FB3CBD}"/>
    <cellStyle name="Normal 3" xfId="18" xr:uid="{1A2746AA-F837-47C7-BBC4-C6B252315028}"/>
    <cellStyle name="Normal 6 2" xfId="12" xr:uid="{49420AD3-4D5D-4148-9753-0C88C7B5914E}"/>
    <cellStyle name="Normal 6 2 2 2" xfId="25" xr:uid="{9C1F6EB6-B50F-41C7-81CB-3E30D0DE6A9A}"/>
    <cellStyle name="Normal 7 2" xfId="10" xr:uid="{D0417BFC-6F6D-4CF3-B3E3-DA3A9639E227}"/>
    <cellStyle name="Normal 8" xfId="14" xr:uid="{E172C763-6C54-4413-BCEC-943BF85152A2}"/>
    <cellStyle name="Porcentaje" xfId="3" builtinId="5"/>
    <cellStyle name="Porcentaje 4" xfId="6" xr:uid="{FA8B85C7-3355-4FD9-AE6A-3C04AE8B762D}"/>
    <cellStyle name="Porcentaje 4 2 2 3" xfId="26" xr:uid="{4CA34059-F00D-4BB5-9CAD-F01F7F283961}"/>
    <cellStyle name="Porcentaje 4 3 4" xfId="8" xr:uid="{DCF76A9D-BD7B-4EFF-9A1E-583C57FFB89C}"/>
    <cellStyle name="Porcentaje 4 3 4 2 2" xfId="22" xr:uid="{67B8E2B4-ECE8-478F-903A-FC534E4EFF1B}"/>
    <cellStyle name="Porcentaje 4 3 4 3" xfId="17" xr:uid="{0037BA40-9307-4256-AA6F-C5BF8266CEF1}"/>
    <cellStyle name="Porcentaje 4 5" xfId="20" xr:uid="{593CC302-864C-437B-969B-EE07EE13BCC5}"/>
    <cellStyle name="Porcentual 2 4" xfId="11" xr:uid="{460E9A37-E780-494C-A44D-E04CEDFA5F8A}"/>
    <cellStyle name="Porcentual 2 6" xfId="24" xr:uid="{C1360327-384A-42E7-8D60-B3A4E128CC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Agropecuaria!A1"/><Relationship Id="rId13" Type="http://schemas.openxmlformats.org/officeDocument/2006/relationships/hyperlink" Target="#'Direcci&#243;n Ejecutiva'!A1"/><Relationship Id="rId3" Type="http://schemas.openxmlformats.org/officeDocument/2006/relationships/hyperlink" Target="#'P&amp;D'!A1"/><Relationship Id="rId7" Type="http://schemas.openxmlformats.org/officeDocument/2006/relationships/hyperlink" Target="#DAF!A1"/><Relationship Id="rId12" Type="http://schemas.openxmlformats.org/officeDocument/2006/relationships/hyperlink" Target="#RRHH!A1"/><Relationship Id="rId2" Type="http://schemas.openxmlformats.org/officeDocument/2006/relationships/hyperlink" Target="#NSSS!A1"/><Relationship Id="rId1" Type="http://schemas.openxmlformats.org/officeDocument/2006/relationships/hyperlink" Target="#Comunicaciones!A1"/><Relationship Id="rId6" Type="http://schemas.openxmlformats.org/officeDocument/2006/relationships/hyperlink" Target="#Jur&#237;dica!A1"/><Relationship Id="rId11" Type="http://schemas.openxmlformats.org/officeDocument/2006/relationships/hyperlink" Target="#Programas!A1"/><Relationship Id="rId5" Type="http://schemas.openxmlformats.org/officeDocument/2006/relationships/hyperlink" Target="#TIC!A1"/><Relationship Id="rId10" Type="http://schemas.openxmlformats.org/officeDocument/2006/relationships/hyperlink" Target="#Comercializaci&#243;n!A1"/><Relationship Id="rId4" Type="http://schemas.openxmlformats.org/officeDocument/2006/relationships/hyperlink" Target="#SM!A1"/><Relationship Id="rId9" Type="http://schemas.openxmlformats.org/officeDocument/2006/relationships/hyperlink" Target="#Log&#237;stica!A1"/><Relationship Id="rId14" Type="http://schemas.openxmlformats.org/officeDocument/2006/relationships/hyperlink" Target="#OAI!A1"/></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646206</xdr:colOff>
      <xdr:row>0</xdr:row>
      <xdr:rowOff>0</xdr:rowOff>
    </xdr:from>
    <xdr:ext cx="2203886" cy="11795028"/>
    <xdr:sp macro="" textlink="">
      <xdr:nvSpPr>
        <xdr:cNvPr id="2" name="Rectángulo 1">
          <a:extLst>
            <a:ext uri="{FF2B5EF4-FFF2-40B4-BE49-F238E27FC236}">
              <a16:creationId xmlns:a16="http://schemas.microsoft.com/office/drawing/2014/main" id="{213ED264-F6D2-4670-92DC-2C6DFFBD817E}"/>
            </a:ext>
          </a:extLst>
        </xdr:cNvPr>
        <xdr:cNvSpPr/>
      </xdr:nvSpPr>
      <xdr:spPr>
        <a:xfrm>
          <a:off x="5561106" y="0"/>
          <a:ext cx="2203886" cy="1179502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99CC00"/>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0</xdr:col>
      <xdr:colOff>26974</xdr:colOff>
      <xdr:row>30</xdr:row>
      <xdr:rowOff>0</xdr:rowOff>
    </xdr:from>
    <xdr:ext cx="6757598" cy="891357"/>
    <xdr:sp macro="" textlink="">
      <xdr:nvSpPr>
        <xdr:cNvPr id="3" name="Rectángulo 2">
          <a:extLst>
            <a:ext uri="{FF2B5EF4-FFF2-40B4-BE49-F238E27FC236}">
              <a16:creationId xmlns:a16="http://schemas.microsoft.com/office/drawing/2014/main" id="{4AB076C4-8D03-4EB2-AFED-04274362278A}"/>
            </a:ext>
          </a:extLst>
        </xdr:cNvPr>
        <xdr:cNvSpPr/>
      </xdr:nvSpPr>
      <xdr:spPr>
        <a:xfrm>
          <a:off x="26974" y="5705475"/>
          <a:ext cx="6757598" cy="891357"/>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4472C4"/>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2</xdr:col>
      <xdr:colOff>27340</xdr:colOff>
      <xdr:row>0</xdr:row>
      <xdr:rowOff>137582</xdr:rowOff>
    </xdr:from>
    <xdr:ext cx="2467782" cy="1862666"/>
    <xdr:pic>
      <xdr:nvPicPr>
        <xdr:cNvPr id="5" name="Picture 2">
          <a:extLst>
            <a:ext uri="{FF2B5EF4-FFF2-40B4-BE49-F238E27FC236}">
              <a16:creationId xmlns:a16="http://schemas.microsoft.com/office/drawing/2014/main" id="{34B08492-874B-49D2-8334-53061586001C}"/>
            </a:ext>
          </a:extLst>
        </xdr:cNvPr>
        <xdr:cNvPicPr>
          <a:picLocks noChangeAspect="1"/>
        </xdr:cNvPicPr>
      </xdr:nvPicPr>
      <xdr:blipFill rotWithShape="1">
        <a:blip xmlns:r="http://schemas.openxmlformats.org/officeDocument/2006/relationships" r:embed="rId1">
          <a:lum/>
          <a:alphaModFix/>
        </a:blip>
        <a:srcRect t="10523" b="15543"/>
        <a:stretch/>
      </xdr:blipFill>
      <xdr:spPr>
        <a:xfrm>
          <a:off x="1665640" y="137582"/>
          <a:ext cx="2467782" cy="1862666"/>
        </a:xfrm>
        <a:prstGeom prst="rect">
          <a:avLst/>
        </a:prstGeom>
        <a:noFill/>
        <a:ln cap="flat">
          <a:noFill/>
        </a:ln>
      </xdr:spPr>
    </xdr:pic>
    <xdr:clientData/>
  </xdr:oneCellAnchor>
  <xdr:oneCellAnchor>
    <xdr:from>
      <xdr:col>0</xdr:col>
      <xdr:colOff>103692</xdr:colOff>
      <xdr:row>30</xdr:row>
      <xdr:rowOff>150144</xdr:rowOff>
    </xdr:from>
    <xdr:ext cx="6557436" cy="567019"/>
    <xdr:sp macro="" textlink="">
      <xdr:nvSpPr>
        <xdr:cNvPr id="6" name="CuadroTexto 5">
          <a:extLst>
            <a:ext uri="{FF2B5EF4-FFF2-40B4-BE49-F238E27FC236}">
              <a16:creationId xmlns:a16="http://schemas.microsoft.com/office/drawing/2014/main" id="{A7E13CA9-7806-4019-9BA1-09AE86B7C6CD}"/>
            </a:ext>
          </a:extLst>
        </xdr:cNvPr>
        <xdr:cNvSpPr/>
      </xdr:nvSpPr>
      <xdr:spPr>
        <a:xfrm>
          <a:off x="103692" y="5855619"/>
          <a:ext cx="6557436" cy="567019"/>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1" compatLnSpc="0">
          <a:noAutofit/>
        </a:bodyPr>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3200" b="0" i="0" u="none" strike="noStrike" kern="1200" cap="none" spc="0" baseline="0">
              <a:solidFill>
                <a:srgbClr val="000000"/>
              </a:solidFill>
              <a:uFillTx/>
              <a:latin typeface="Times New Roman" pitchFamily="16"/>
              <a:cs typeface="Times New Roman" pitchFamily="16"/>
            </a:rPr>
            <a:t>Plan Operativo Anual (POA)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536575</xdr:colOff>
      <xdr:row>0</xdr:row>
      <xdr:rowOff>1</xdr:rowOff>
    </xdr:from>
    <xdr:ext cx="1082675" cy="751546"/>
    <xdr:pic>
      <xdr:nvPicPr>
        <xdr:cNvPr id="2" name="Picture 2">
          <a:extLst>
            <a:ext uri="{FF2B5EF4-FFF2-40B4-BE49-F238E27FC236}">
              <a16:creationId xmlns:a16="http://schemas.microsoft.com/office/drawing/2014/main" id="{A816BA3F-0816-4E10-980D-0817E46AAC54}"/>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5108575" y="1"/>
          <a:ext cx="1082675" cy="751546"/>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246742</xdr:colOff>
      <xdr:row>0</xdr:row>
      <xdr:rowOff>0</xdr:rowOff>
    </xdr:from>
    <xdr:ext cx="939800" cy="652368"/>
    <xdr:pic>
      <xdr:nvPicPr>
        <xdr:cNvPr id="3" name="Picture 2">
          <a:extLst>
            <a:ext uri="{FF2B5EF4-FFF2-40B4-BE49-F238E27FC236}">
              <a16:creationId xmlns:a16="http://schemas.microsoft.com/office/drawing/2014/main" id="{6C3711A4-448D-43C2-AFB1-A1866C13DCFD}"/>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8587921" y="0"/>
          <a:ext cx="939800" cy="652368"/>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1374319</xdr:colOff>
      <xdr:row>0</xdr:row>
      <xdr:rowOff>0</xdr:rowOff>
    </xdr:from>
    <xdr:ext cx="940918" cy="653143"/>
    <xdr:pic>
      <xdr:nvPicPr>
        <xdr:cNvPr id="2" name="Picture 2" descr="Logotipo, nombre de la empresa&#10;&#10;Descripción generada automáticamente">
          <a:extLst>
            <a:ext uri="{FF2B5EF4-FFF2-40B4-BE49-F238E27FC236}">
              <a16:creationId xmlns:a16="http://schemas.microsoft.com/office/drawing/2014/main" id="{A69D8A2F-0396-41CE-9BAE-FD660C8503FC}"/>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8313962" y="0"/>
          <a:ext cx="940918" cy="653143"/>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6</xdr:col>
      <xdr:colOff>1924050</xdr:colOff>
      <xdr:row>0</xdr:row>
      <xdr:rowOff>76200</xdr:rowOff>
    </xdr:from>
    <xdr:ext cx="939800" cy="652368"/>
    <xdr:pic>
      <xdr:nvPicPr>
        <xdr:cNvPr id="2" name="Picture 2" descr="Logotipo, nombre de la empresa&#10;&#10;Descripción generada automáticamente">
          <a:extLst>
            <a:ext uri="{FF2B5EF4-FFF2-40B4-BE49-F238E27FC236}">
              <a16:creationId xmlns:a16="http://schemas.microsoft.com/office/drawing/2014/main" id="{BC322D5B-365C-46CB-AC91-AB26162C6777}"/>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3449300" y="76200"/>
          <a:ext cx="939800" cy="652368"/>
        </a:xfrm>
        <a:prstGeom prst="rect">
          <a:avLst/>
        </a:prstGeom>
        <a:noFill/>
        <a:ln cap="flat">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1E1D2143-17C4-48CA-8F4A-1D230290B38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6</xdr:col>
      <xdr:colOff>1045482</xdr:colOff>
      <xdr:row>0</xdr:row>
      <xdr:rowOff>29483</xdr:rowOff>
    </xdr:from>
    <xdr:ext cx="1281339" cy="889450"/>
    <xdr:pic>
      <xdr:nvPicPr>
        <xdr:cNvPr id="2" name="Picture 2">
          <a:extLst>
            <a:ext uri="{FF2B5EF4-FFF2-40B4-BE49-F238E27FC236}">
              <a16:creationId xmlns:a16="http://schemas.microsoft.com/office/drawing/2014/main" id="{7DD9E4DF-CC05-48D2-89E4-101A39357065}"/>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9509125" y="29483"/>
          <a:ext cx="1281339" cy="889450"/>
        </a:xfrm>
        <a:prstGeom prst="rect">
          <a:avLst/>
        </a:prstGeom>
        <a:noFill/>
        <a:ln cap="flat">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180438C2-204D-470A-BE83-70EB561443E1}"/>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FD6BBBAB-396B-42A7-A34A-9117B1954D8B}"/>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62625B81-FDCD-4FB4-B36E-BD5F5538E8EA}"/>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AD9B76CC-62E3-4799-86DF-3911E8788B79}"/>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Comunicaciones</a:t>
          </a:r>
          <a:endParaRPr lang="en-US" sz="1100"/>
        </a:p>
      </xdr:txBody>
    </xdr:sp>
    <xdr:clientData/>
  </xdr:twoCellAnchor>
  <xdr:twoCellAnchor>
    <xdr:from>
      <xdr:col>0</xdr:col>
      <xdr:colOff>0</xdr:colOff>
      <xdr:row>5</xdr:row>
      <xdr:rowOff>137746</xdr:rowOff>
    </xdr:from>
    <xdr:to>
      <xdr:col>1</xdr:col>
      <xdr:colOff>0</xdr:colOff>
      <xdr:row>6</xdr:row>
      <xdr:rowOff>137746</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4F5A86FC-CB6E-48B1-B495-E33B2B0056B3}"/>
            </a:ext>
          </a:extLst>
        </xdr:cNvPr>
        <xdr:cNvSpPr/>
      </xdr:nvSpPr>
      <xdr:spPr>
        <a:xfrm>
          <a:off x="0" y="128074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Departamento de Normas, Sistemas, Supervisión y Seguimiento</a:t>
          </a:r>
        </a:p>
      </xdr:txBody>
    </xdr:sp>
    <xdr:clientData/>
  </xdr:twoCellAnchor>
  <xdr:twoCellAnchor>
    <xdr:from>
      <xdr:col>0</xdr:col>
      <xdr:colOff>0</xdr:colOff>
      <xdr:row>7</xdr:row>
      <xdr:rowOff>84992</xdr:rowOff>
    </xdr:from>
    <xdr:to>
      <xdr:col>1</xdr:col>
      <xdr:colOff>0</xdr:colOff>
      <xdr:row>8</xdr:row>
      <xdr:rowOff>84992</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AC2AA435-C6FF-44D0-877B-5CEAD9181039}"/>
            </a:ext>
          </a:extLst>
        </xdr:cNvPr>
        <xdr:cNvSpPr/>
      </xdr:nvSpPr>
      <xdr:spPr>
        <a:xfrm>
          <a:off x="0" y="160899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9</xdr:row>
      <xdr:rowOff>32238</xdr:rowOff>
    </xdr:from>
    <xdr:to>
      <xdr:col>1</xdr:col>
      <xdr:colOff>0</xdr:colOff>
      <xdr:row>10</xdr:row>
      <xdr:rowOff>32238</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2784C3A-C80D-476B-AC56-B597E74185D9}"/>
            </a:ext>
          </a:extLst>
        </xdr:cNvPr>
        <xdr:cNvSpPr/>
      </xdr:nvSpPr>
      <xdr:spPr>
        <a:xfrm>
          <a:off x="0" y="193723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Departamento de Seguridad Militar</a:t>
          </a:r>
        </a:p>
      </xdr:txBody>
    </xdr:sp>
    <xdr:clientData/>
  </xdr:twoCellAnchor>
  <xdr:twoCellAnchor>
    <xdr:from>
      <xdr:col>0</xdr:col>
      <xdr:colOff>0</xdr:colOff>
      <xdr:row>10</xdr:row>
      <xdr:rowOff>169984</xdr:rowOff>
    </xdr:from>
    <xdr:to>
      <xdr:col>1</xdr:col>
      <xdr:colOff>0</xdr:colOff>
      <xdr:row>11</xdr:row>
      <xdr:rowOff>169984</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2FC2B23B-B78B-4FEB-AF08-B20AD14188CE}"/>
            </a:ext>
          </a:extLst>
        </xdr:cNvPr>
        <xdr:cNvSpPr/>
      </xdr:nvSpPr>
      <xdr:spPr>
        <a:xfrm>
          <a:off x="0" y="226548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Departamento de Tecnologías de la Información y Comunicación</a:t>
          </a:r>
        </a:p>
      </xdr:txBody>
    </xdr:sp>
    <xdr:clientData/>
  </xdr:twoCellAnchor>
  <xdr:twoCellAnchor>
    <xdr:from>
      <xdr:col>0</xdr:col>
      <xdr:colOff>0</xdr:colOff>
      <xdr:row>12</xdr:row>
      <xdr:rowOff>117230</xdr:rowOff>
    </xdr:from>
    <xdr:to>
      <xdr:col>1</xdr:col>
      <xdr:colOff>0</xdr:colOff>
      <xdr:row>13</xdr:row>
      <xdr:rowOff>117230</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7FD89E96-1DDA-48FF-A940-3F952A708DBA}"/>
            </a:ext>
          </a:extLst>
        </xdr:cNvPr>
        <xdr:cNvSpPr/>
      </xdr:nvSpPr>
      <xdr:spPr>
        <a:xfrm>
          <a:off x="0" y="259373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Departamento Jurídico</a:t>
          </a:r>
        </a:p>
      </xdr:txBody>
    </xdr:sp>
    <xdr:clientData/>
  </xdr:twoCellAnchor>
  <xdr:twoCellAnchor>
    <xdr:from>
      <xdr:col>0</xdr:col>
      <xdr:colOff>0</xdr:colOff>
      <xdr:row>14</xdr:row>
      <xdr:rowOff>64476</xdr:rowOff>
    </xdr:from>
    <xdr:to>
      <xdr:col>1</xdr:col>
      <xdr:colOff>0</xdr:colOff>
      <xdr:row>15</xdr:row>
      <xdr:rowOff>64476</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732D2BA9-01C8-4E7A-86CF-EBB4BF940D66}"/>
            </a:ext>
          </a:extLst>
        </xdr:cNvPr>
        <xdr:cNvSpPr/>
      </xdr:nvSpPr>
      <xdr:spPr>
        <a:xfrm>
          <a:off x="0" y="292197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Dirección Administrativa Financiera</a:t>
          </a:r>
        </a:p>
      </xdr:txBody>
    </xdr:sp>
    <xdr:clientData/>
  </xdr:twoCellAnchor>
  <xdr:twoCellAnchor>
    <xdr:from>
      <xdr:col>0</xdr:col>
      <xdr:colOff>0</xdr:colOff>
      <xdr:row>16</xdr:row>
      <xdr:rowOff>11722</xdr:rowOff>
    </xdr:from>
    <xdr:to>
      <xdr:col>1</xdr:col>
      <xdr:colOff>0</xdr:colOff>
      <xdr:row>17</xdr:row>
      <xdr:rowOff>11722</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9E1F93CB-9504-4F55-BE84-BF54F914A511}"/>
            </a:ext>
          </a:extLst>
        </xdr:cNvPr>
        <xdr:cNvSpPr/>
      </xdr:nvSpPr>
      <xdr:spPr>
        <a:xfrm>
          <a:off x="0" y="325022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8</a:t>
          </a:r>
          <a:r>
            <a:rPr lang="en-US" sz="1100" baseline="0"/>
            <a:t> -</a:t>
          </a:r>
          <a:r>
            <a:rPr lang="en-US" sz="1100"/>
            <a:t> Dirección Agropecuaria, Normas y Tecnología Alimentaria</a:t>
          </a:r>
        </a:p>
      </xdr:txBody>
    </xdr:sp>
    <xdr:clientData/>
  </xdr:twoCellAnchor>
  <xdr:twoCellAnchor>
    <xdr:from>
      <xdr:col>0</xdr:col>
      <xdr:colOff>0</xdr:colOff>
      <xdr:row>17</xdr:row>
      <xdr:rowOff>149468</xdr:rowOff>
    </xdr:from>
    <xdr:to>
      <xdr:col>1</xdr:col>
      <xdr:colOff>0</xdr:colOff>
      <xdr:row>18</xdr:row>
      <xdr:rowOff>149468</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229E25D2-68CD-4A2D-9A23-AE5C4FAA6C49}"/>
            </a:ext>
          </a:extLst>
        </xdr:cNvPr>
        <xdr:cNvSpPr/>
      </xdr:nvSpPr>
      <xdr:spPr>
        <a:xfrm>
          <a:off x="0" y="357846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9</a:t>
          </a:r>
          <a:r>
            <a:rPr lang="en-US" sz="1100" baseline="0"/>
            <a:t> - </a:t>
          </a:r>
          <a:r>
            <a:rPr lang="en-US" sz="1100"/>
            <a:t>Dirección de Abastecimiento, Distribución y Logística</a:t>
          </a:r>
        </a:p>
      </xdr:txBody>
    </xdr:sp>
    <xdr:clientData/>
  </xdr:twoCellAnchor>
  <xdr:twoCellAnchor>
    <xdr:from>
      <xdr:col>0</xdr:col>
      <xdr:colOff>0</xdr:colOff>
      <xdr:row>19</xdr:row>
      <xdr:rowOff>96714</xdr:rowOff>
    </xdr:from>
    <xdr:to>
      <xdr:col>1</xdr:col>
      <xdr:colOff>0</xdr:colOff>
      <xdr:row>20</xdr:row>
      <xdr:rowOff>96714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DD8DED93-B227-4C97-A220-4722A15BA3FB}"/>
            </a:ext>
          </a:extLst>
        </xdr:cNvPr>
        <xdr:cNvSpPr/>
      </xdr:nvSpPr>
      <xdr:spPr>
        <a:xfrm>
          <a:off x="0" y="39067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10</a:t>
          </a:r>
          <a:r>
            <a:rPr lang="en-US" sz="1100" baseline="0"/>
            <a:t> -</a:t>
          </a:r>
          <a:r>
            <a:rPr lang="en-US" sz="1100"/>
            <a:t> Dirección de Comercialización</a:t>
          </a:r>
        </a:p>
      </xdr:txBody>
    </xdr:sp>
    <xdr:clientData/>
  </xdr:twoCellAnchor>
  <xdr:twoCellAnchor>
    <xdr:from>
      <xdr:col>0</xdr:col>
      <xdr:colOff>0</xdr:colOff>
      <xdr:row>21</xdr:row>
      <xdr:rowOff>43960</xdr:rowOff>
    </xdr:from>
    <xdr:to>
      <xdr:col>1</xdr:col>
      <xdr:colOff>0</xdr:colOff>
      <xdr:row>22</xdr:row>
      <xdr:rowOff>43960</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388684D4-A6AA-4133-87E4-F659B8106111}"/>
            </a:ext>
          </a:extLst>
        </xdr:cNvPr>
        <xdr:cNvSpPr/>
      </xdr:nvSpPr>
      <xdr:spPr>
        <a:xfrm>
          <a:off x="0" y="423496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11</a:t>
          </a:r>
          <a:r>
            <a:rPr lang="en-US" sz="1100" baseline="0"/>
            <a:t> -</a:t>
          </a:r>
          <a:r>
            <a:rPr lang="en-US" sz="1100"/>
            <a:t> Dirección de Gestión de Programas</a:t>
          </a:r>
        </a:p>
      </xdr:txBody>
    </xdr:sp>
    <xdr:clientData/>
  </xdr:twoCellAnchor>
  <xdr:twoCellAnchor>
    <xdr:from>
      <xdr:col>0</xdr:col>
      <xdr:colOff>0</xdr:colOff>
      <xdr:row>22</xdr:row>
      <xdr:rowOff>181706</xdr:rowOff>
    </xdr:from>
    <xdr:to>
      <xdr:col>1</xdr:col>
      <xdr:colOff>0</xdr:colOff>
      <xdr:row>23</xdr:row>
      <xdr:rowOff>181706</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EADED21-7B9B-42A3-924B-E6DC6C483FB1}"/>
            </a:ext>
          </a:extLst>
        </xdr:cNvPr>
        <xdr:cNvSpPr/>
      </xdr:nvSpPr>
      <xdr:spPr>
        <a:xfrm>
          <a:off x="0" y="456320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12</a:t>
          </a:r>
          <a:r>
            <a:rPr lang="en-US" sz="1100" baseline="0"/>
            <a:t> -</a:t>
          </a:r>
          <a:r>
            <a:rPr lang="en-US" sz="1100"/>
            <a:t> Dirección de Recursos Humanos</a:t>
          </a:r>
        </a:p>
      </xdr:txBody>
    </xdr:sp>
    <xdr:clientData/>
  </xdr:twoCellAnchor>
  <xdr:twoCellAnchor>
    <xdr:from>
      <xdr:col>0</xdr:col>
      <xdr:colOff>0</xdr:colOff>
      <xdr:row>24</xdr:row>
      <xdr:rowOff>128952</xdr:rowOff>
    </xdr:from>
    <xdr:to>
      <xdr:col>1</xdr:col>
      <xdr:colOff>0</xdr:colOff>
      <xdr:row>25</xdr:row>
      <xdr:rowOff>128952</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B9A8349C-4B6D-4B0E-8EF1-DB12FD6BEFB7}"/>
            </a:ext>
          </a:extLst>
        </xdr:cNvPr>
        <xdr:cNvSpPr/>
      </xdr:nvSpPr>
      <xdr:spPr>
        <a:xfrm>
          <a:off x="0" y="489145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13</a:t>
          </a:r>
          <a:r>
            <a:rPr lang="en-US" sz="1100" baseline="0"/>
            <a:t> -</a:t>
          </a:r>
          <a:r>
            <a:rPr lang="en-US" sz="1100"/>
            <a:t> Dirección Ejecutiva</a:t>
          </a:r>
        </a:p>
      </xdr:txBody>
    </xdr:sp>
    <xdr:clientData/>
  </xdr:twoCellAnchor>
  <xdr:twoCellAnchor>
    <xdr:from>
      <xdr:col>0</xdr:col>
      <xdr:colOff>0</xdr:colOff>
      <xdr:row>26</xdr:row>
      <xdr:rowOff>76200</xdr:rowOff>
    </xdr:from>
    <xdr:to>
      <xdr:col>1</xdr:col>
      <xdr:colOff>0</xdr:colOff>
      <xdr:row>27</xdr:row>
      <xdr:rowOff>76200</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A5F1432B-04CF-44C0-B423-8FAAEF1BA1ED}"/>
            </a:ext>
          </a:extLst>
        </xdr:cNvPr>
        <xdr:cNvSpPr/>
      </xdr:nvSpPr>
      <xdr:spPr>
        <a:xfrm>
          <a:off x="0" y="52197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14</a:t>
          </a:r>
          <a:r>
            <a:rPr lang="en-US" sz="1100" baseline="0"/>
            <a:t> -</a:t>
          </a:r>
          <a:r>
            <a:rPr lang="en-US" sz="1100"/>
            <a:t> Oficina de Libre Acceso a la Información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158183</xdr:colOff>
      <xdr:row>1</xdr:row>
      <xdr:rowOff>30994</xdr:rowOff>
    </xdr:from>
    <xdr:to>
      <xdr:col>8</xdr:col>
      <xdr:colOff>355136</xdr:colOff>
      <xdr:row>4</xdr:row>
      <xdr:rowOff>124543</xdr:rowOff>
    </xdr:to>
    <xdr:pic>
      <xdr:nvPicPr>
        <xdr:cNvPr id="3" name="Imagen 2">
          <a:extLst>
            <a:ext uri="{FF2B5EF4-FFF2-40B4-BE49-F238E27FC236}">
              <a16:creationId xmlns:a16="http://schemas.microsoft.com/office/drawing/2014/main" id="{BB35A9B5-70FE-BE41-7FF1-E0D0EAF346BB}"/>
            </a:ext>
          </a:extLst>
        </xdr:cNvPr>
        <xdr:cNvPicPr>
          <a:picLocks noChangeAspect="1"/>
        </xdr:cNvPicPr>
      </xdr:nvPicPr>
      <xdr:blipFill>
        <a:blip xmlns:r="http://schemas.openxmlformats.org/officeDocument/2006/relationships" r:embed="rId1"/>
        <a:stretch>
          <a:fillRect/>
        </a:stretch>
      </xdr:blipFill>
      <xdr:spPr>
        <a:xfrm>
          <a:off x="11710647" y="194280"/>
          <a:ext cx="918131" cy="5834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1194420</xdr:colOff>
      <xdr:row>0</xdr:row>
      <xdr:rowOff>1</xdr:rowOff>
    </xdr:from>
    <xdr:ext cx="939799" cy="625928"/>
    <xdr:pic>
      <xdr:nvPicPr>
        <xdr:cNvPr id="3" name="Picture 2">
          <a:extLst>
            <a:ext uri="{FF2B5EF4-FFF2-40B4-BE49-F238E27FC236}">
              <a16:creationId xmlns:a16="http://schemas.microsoft.com/office/drawing/2014/main" id="{4B0E5FE4-E1DF-451C-8766-80D5806F545A}"/>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8481045" y="1"/>
          <a:ext cx="939799" cy="625928"/>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797381</xdr:colOff>
      <xdr:row>0</xdr:row>
      <xdr:rowOff>0</xdr:rowOff>
    </xdr:from>
    <xdr:ext cx="939799" cy="590550"/>
    <xdr:pic>
      <xdr:nvPicPr>
        <xdr:cNvPr id="4" name="Picture 2">
          <a:extLst>
            <a:ext uri="{FF2B5EF4-FFF2-40B4-BE49-F238E27FC236}">
              <a16:creationId xmlns:a16="http://schemas.microsoft.com/office/drawing/2014/main" id="{82D83E42-9721-4ED0-B2FF-8C874404CE88}"/>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9220202" y="0"/>
          <a:ext cx="939799" cy="590550"/>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6</xdr:col>
      <xdr:colOff>2784307</xdr:colOff>
      <xdr:row>1</xdr:row>
      <xdr:rowOff>62830</xdr:rowOff>
    </xdr:from>
    <xdr:to>
      <xdr:col>6</xdr:col>
      <xdr:colOff>4000833</xdr:colOff>
      <xdr:row>5</xdr:row>
      <xdr:rowOff>116804</xdr:rowOff>
    </xdr:to>
    <xdr:pic>
      <xdr:nvPicPr>
        <xdr:cNvPr id="2" name="Picture 2">
          <a:extLst>
            <a:ext uri="{FF2B5EF4-FFF2-40B4-BE49-F238E27FC236}">
              <a16:creationId xmlns:a16="http://schemas.microsoft.com/office/drawing/2014/main" id="{0B8A19D2-9389-4858-B94C-E839A5E189B5}"/>
            </a:ext>
          </a:extLst>
        </xdr:cNvPr>
        <xdr:cNvPicPr/>
      </xdr:nvPicPr>
      <xdr:blipFill>
        <a:blip xmlns:r="http://schemas.openxmlformats.org/officeDocument/2006/relationships" r:embed="rId1"/>
        <a:srcRect t="7853" b="18918"/>
        <a:stretch/>
      </xdr:blipFill>
      <xdr:spPr>
        <a:xfrm>
          <a:off x="14274465" y="223251"/>
          <a:ext cx="1216526" cy="695658"/>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1082218</xdr:colOff>
      <xdr:row>0</xdr:row>
      <xdr:rowOff>0</xdr:rowOff>
    </xdr:from>
    <xdr:ext cx="920750" cy="639145"/>
    <xdr:pic>
      <xdr:nvPicPr>
        <xdr:cNvPr id="3" name="Picture 2">
          <a:extLst>
            <a:ext uri="{FF2B5EF4-FFF2-40B4-BE49-F238E27FC236}">
              <a16:creationId xmlns:a16="http://schemas.microsoft.com/office/drawing/2014/main" id="{FC01260A-2052-478D-880B-8F3CEA2F7D0F}"/>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7178218" y="0"/>
          <a:ext cx="920750" cy="639145"/>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6</xdr:col>
      <xdr:colOff>1892755</xdr:colOff>
      <xdr:row>0</xdr:row>
      <xdr:rowOff>38100</xdr:rowOff>
    </xdr:from>
    <xdr:ext cx="1082675" cy="751546"/>
    <xdr:pic>
      <xdr:nvPicPr>
        <xdr:cNvPr id="8" name="Picture 2">
          <a:extLst>
            <a:ext uri="{FF2B5EF4-FFF2-40B4-BE49-F238E27FC236}">
              <a16:creationId xmlns:a16="http://schemas.microsoft.com/office/drawing/2014/main" id="{E74E2243-F791-4CAD-BF03-1284A048CB9C}"/>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9662434" y="38100"/>
          <a:ext cx="1082675" cy="751546"/>
        </a:xfrm>
        <a:prstGeom prst="rect">
          <a:avLst/>
        </a:prstGeom>
        <a:noFill/>
        <a:ln cap="flat">
          <a:noFill/>
        </a:ln>
      </xdr:spPr>
    </xdr:pic>
    <xdr:clientData/>
  </xdr:oneCellAnchor>
</xdr:wsDr>
</file>

<file path=xl/persons/person.xml><?xml version="1.0" encoding="utf-8"?>
<personList xmlns="http://schemas.microsoft.com/office/spreadsheetml/2018/threadedcomments" xmlns:x="http://schemas.openxmlformats.org/spreadsheetml/2006/main">
  <person displayName="Albania de Jesus Diaz Lopez" id="{231DA29E-CD44-4868-9B00-E3CF906B2E9E}" userId="S-1-5-21-790138717-17851068-1999638683-220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3-12-27T16:23:10.84" personId="{231DA29E-CD44-4868-9B00-E3CF906B2E9E}" id="{2DA88D65-839E-4C3C-9D3F-11608100C205}">
    <text>Dividir el un producto y dos indicadores</text>
  </threadedComment>
  <threadedComment ref="C23" dT="2023-12-26T15:26:35.91" personId="{231DA29E-CD44-4868-9B00-E3CF906B2E9E}" id="{9DFBFFAD-09B2-400F-9381-887ECBE62D8C}">
    <text>Solo debe existir un indicador por fila, de lo contrario crear otro indicador para este producto.</text>
  </threadedComment>
  <threadedComment ref="O25" dT="2023-12-26T16:18:53.93" personId="{231DA29E-CD44-4868-9B00-E3CF906B2E9E}" id="{55C02DF0-6841-44C5-ADC2-3A4AF9C9D6F7}">
    <text xml:space="preserve">Verificar </text>
  </threadedComment>
  <threadedComment ref="O26" dT="2023-12-26T16:19:07.34" personId="{231DA29E-CD44-4868-9B00-E3CF906B2E9E}" id="{3270CFC3-814A-416F-98F0-77D648454414}">
    <text>Verificar</text>
  </threadedComment>
  <threadedComment ref="C32" dT="2023-12-26T16:01:37.94" personId="{231DA29E-CD44-4868-9B00-E3CF906B2E9E}" id="{0C502E1C-072B-4AC3-A6F1-65E9DA1FB887}">
    <text>Solo puede marcarse un indicador por fila de lo contrario se deben agregar mas filas al mismo producto.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3643-4F11-413F-A654-B0E68FC5D44D}">
  <sheetPr codeName="Hoja1"/>
  <dimension ref="A9:AMJ23"/>
  <sheetViews>
    <sheetView showGridLines="0" tabSelected="1" zoomScale="60" zoomScaleNormal="60" workbookViewId="0">
      <selection activeCell="C30" sqref="C30"/>
    </sheetView>
  </sheetViews>
  <sheetFormatPr baseColWidth="10" defaultRowHeight="15" x14ac:dyDescent="0.25"/>
  <cols>
    <col min="1" max="1024" width="12.28515625" style="162" customWidth="1"/>
    <col min="1025" max="1025" width="12.5703125" style="118" customWidth="1"/>
    <col min="1026" max="16384" width="11.42578125" style="118"/>
  </cols>
  <sheetData>
    <row r="9" spans="1:7" s="118" customFormat="1" ht="15" customHeight="1" x14ac:dyDescent="0.25">
      <c r="A9" s="162"/>
      <c r="B9" s="162"/>
      <c r="C9" s="162"/>
      <c r="D9" s="162"/>
      <c r="E9" s="162"/>
      <c r="F9" s="162"/>
      <c r="G9" s="162"/>
    </row>
    <row r="10" spans="1:7" s="118" customFormat="1" ht="15" customHeight="1" x14ac:dyDescent="0.25">
      <c r="A10" s="162"/>
      <c r="B10" s="162"/>
      <c r="C10" s="162"/>
      <c r="D10" s="162"/>
      <c r="E10" s="162"/>
      <c r="F10" s="162"/>
      <c r="G10" s="162"/>
    </row>
    <row r="11" spans="1:7" s="118" customFormat="1" ht="15" customHeight="1" x14ac:dyDescent="0.2">
      <c r="A11" s="171"/>
      <c r="B11" s="171"/>
      <c r="C11" s="171"/>
      <c r="D11" s="171"/>
      <c r="E11" s="171"/>
      <c r="F11" s="171"/>
      <c r="G11" s="171"/>
    </row>
    <row r="12" spans="1:7" s="118" customFormat="1" ht="15" customHeight="1" x14ac:dyDescent="0.2">
      <c r="A12" s="365" t="s">
        <v>778</v>
      </c>
      <c r="B12" s="365"/>
      <c r="C12" s="365"/>
      <c r="D12" s="365"/>
      <c r="E12" s="365"/>
      <c r="F12" s="365"/>
      <c r="G12" s="365"/>
    </row>
    <row r="13" spans="1:7" s="118" customFormat="1" ht="15" customHeight="1" x14ac:dyDescent="0.2">
      <c r="A13" s="365"/>
      <c r="B13" s="365"/>
      <c r="C13" s="365"/>
      <c r="D13" s="365"/>
      <c r="E13" s="365"/>
      <c r="F13" s="365"/>
      <c r="G13" s="365"/>
    </row>
    <row r="21" spans="1:7" s="118" customFormat="1" ht="14.25" x14ac:dyDescent="0.2">
      <c r="A21" s="365" t="s">
        <v>779</v>
      </c>
      <c r="B21" s="365"/>
      <c r="C21" s="365"/>
      <c r="D21" s="365"/>
      <c r="E21" s="365"/>
      <c r="F21" s="365"/>
      <c r="G21" s="365"/>
    </row>
    <row r="22" spans="1:7" s="118" customFormat="1" ht="15" customHeight="1" x14ac:dyDescent="0.2">
      <c r="A22" s="365"/>
      <c r="B22" s="365"/>
      <c r="C22" s="365"/>
      <c r="D22" s="365"/>
      <c r="E22" s="365"/>
      <c r="F22" s="365"/>
      <c r="G22" s="365"/>
    </row>
    <row r="23" spans="1:7" s="118" customFormat="1" ht="15" customHeight="1" x14ac:dyDescent="0.2">
      <c r="A23" s="365"/>
      <c r="B23" s="365"/>
      <c r="C23" s="365"/>
      <c r="D23" s="365"/>
      <c r="E23" s="365"/>
      <c r="F23" s="365"/>
      <c r="G23" s="365"/>
    </row>
  </sheetData>
  <mergeCells count="2">
    <mergeCell ref="A12:G13"/>
    <mergeCell ref="A21:G23"/>
  </mergeCells>
  <printOptions horizontalCentered="1" verticalCentered="1"/>
  <pageMargins left="0.7" right="0.7" top="1.1436999999999999" bottom="1.1436999999999999" header="0.75" footer="0.75"/>
  <pageSetup paperSize="9" scale="75"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7F26-5AFF-46CE-AAB4-A87CCDD3B800}">
  <sheetPr codeName="Hoja11">
    <pageSetUpPr fitToPage="1"/>
  </sheetPr>
  <dimension ref="A5:AMJ35"/>
  <sheetViews>
    <sheetView tabSelected="1" topLeftCell="A10" zoomScale="70" zoomScaleNormal="70" zoomScaleSheetLayoutView="70" workbookViewId="0">
      <selection activeCell="C30" sqref="C30"/>
    </sheetView>
  </sheetViews>
  <sheetFormatPr baseColWidth="10" defaultRowHeight="12.75" x14ac:dyDescent="0.2"/>
  <cols>
    <col min="1" max="1" width="26.28515625" style="1" customWidth="1"/>
    <col min="2" max="2" width="18.85546875" style="1" customWidth="1"/>
    <col min="3" max="3" width="29.28515625" style="1" customWidth="1"/>
    <col min="4" max="4" width="15.28515625" style="1" customWidth="1"/>
    <col min="5" max="5" width="11.28515625" style="1" customWidth="1"/>
    <col min="6" max="6" width="15.42578125" style="1" customWidth="1"/>
    <col min="7" max="7" width="30.42578125" style="1" customWidth="1"/>
    <col min="8" max="8" width="14.85546875" style="1" customWidth="1"/>
    <col min="9" max="11" width="14.5703125" style="1" customWidth="1"/>
    <col min="12" max="12" width="20.7109375" style="1" bestFit="1" customWidth="1"/>
    <col min="13" max="13" width="18.5703125" style="1" customWidth="1"/>
    <col min="14" max="14" width="20" style="1" customWidth="1"/>
    <col min="15" max="15" width="25.7109375" style="1" customWidth="1"/>
    <col min="16" max="16" width="20.42578125" style="1" customWidth="1"/>
    <col min="17" max="17" width="12.140625" style="2" customWidth="1"/>
    <col min="18" max="18" width="27.28515625" style="1" customWidth="1"/>
    <col min="19" max="19" width="28.5703125" style="1" customWidth="1"/>
    <col min="20" max="29" width="13.5703125" style="1" customWidth="1"/>
    <col min="30" max="30" width="14.140625" style="1" bestFit="1" customWidth="1"/>
    <col min="31" max="31" width="15.7109375" style="1" customWidth="1"/>
    <col min="32" max="33" width="13.5703125" style="1" customWidth="1"/>
    <col min="34" max="34" width="15.7109375" style="1" customWidth="1"/>
    <col min="35" max="37" width="13.5703125" style="1" customWidth="1"/>
    <col min="38" max="1024" width="12.140625" style="1" customWidth="1"/>
    <col min="1025" max="1025" width="12.5703125" style="2" customWidth="1"/>
    <col min="1026" max="16384" width="11.42578125" style="2"/>
  </cols>
  <sheetData>
    <row r="5" spans="1:1024" ht="13.5" thickBot="1" x14ac:dyDescent="0.25"/>
    <row r="6" spans="1:1024" s="1" customFormat="1" ht="13.5" thickBot="1" x14ac:dyDescent="0.25">
      <c r="A6" s="555" t="s">
        <v>0</v>
      </c>
      <c r="B6" s="556"/>
      <c r="C6" s="556"/>
      <c r="D6" s="556"/>
      <c r="E6" s="557"/>
      <c r="F6" s="556"/>
      <c r="G6" s="556"/>
      <c r="H6" s="557"/>
      <c r="I6" s="557"/>
      <c r="J6" s="557"/>
      <c r="K6" s="557"/>
      <c r="L6" s="557"/>
      <c r="M6" s="556"/>
      <c r="N6" s="556"/>
      <c r="O6" s="556"/>
      <c r="P6" s="558"/>
      <c r="Q6" s="2"/>
    </row>
    <row r="7" spans="1:1024" s="1" customFormat="1" ht="65.25" customHeight="1" thickBot="1" x14ac:dyDescent="0.25">
      <c r="A7" s="559" t="s">
        <v>786</v>
      </c>
      <c r="B7" s="559"/>
      <c r="C7" s="559"/>
      <c r="D7" s="559"/>
      <c r="E7" s="560"/>
      <c r="F7" s="559" t="s">
        <v>787</v>
      </c>
      <c r="G7" s="559"/>
      <c r="H7" s="560"/>
      <c r="I7" s="560"/>
      <c r="J7" s="560"/>
      <c r="K7" s="561" t="s">
        <v>788</v>
      </c>
      <c r="L7" s="562"/>
      <c r="M7" s="563"/>
      <c r="N7" s="563"/>
      <c r="O7" s="563"/>
      <c r="P7" s="564"/>
      <c r="Q7" s="2"/>
    </row>
    <row r="8" spans="1:1024" ht="13.5" thickBot="1" x14ac:dyDescent="0.25">
      <c r="A8" s="565" t="s">
        <v>1</v>
      </c>
      <c r="B8" s="566"/>
      <c r="C8" s="566"/>
      <c r="D8" s="566"/>
      <c r="E8" s="567"/>
      <c r="F8" s="566"/>
      <c r="G8" s="566"/>
      <c r="H8" s="567"/>
      <c r="I8" s="567"/>
      <c r="J8" s="567"/>
      <c r="K8" s="567"/>
      <c r="L8" s="567"/>
      <c r="M8" s="566"/>
      <c r="N8" s="566"/>
      <c r="O8" s="566"/>
      <c r="P8" s="568"/>
    </row>
    <row r="9" spans="1:1024" s="3" customFormat="1" x14ac:dyDescent="0.2">
      <c r="A9" s="466" t="s">
        <v>375</v>
      </c>
      <c r="B9" s="467"/>
      <c r="C9" s="467"/>
      <c r="D9" s="467"/>
      <c r="E9" s="649"/>
      <c r="F9" s="467"/>
      <c r="G9" s="467"/>
      <c r="H9" s="649"/>
      <c r="I9" s="649"/>
      <c r="J9" s="649"/>
      <c r="K9" s="649"/>
      <c r="L9" s="649"/>
      <c r="M9" s="467"/>
      <c r="N9" s="467"/>
      <c r="O9" s="467"/>
      <c r="P9" s="468"/>
      <c r="Q9" s="2"/>
    </row>
    <row r="10" spans="1:1024" s="3" customFormat="1" x14ac:dyDescent="0.2">
      <c r="A10" s="640" t="s">
        <v>3</v>
      </c>
      <c r="B10" s="641"/>
      <c r="C10" s="641"/>
      <c r="D10" s="641"/>
      <c r="E10" s="642"/>
      <c r="F10" s="641"/>
      <c r="G10" s="641"/>
      <c r="H10" s="642"/>
      <c r="I10" s="642"/>
      <c r="J10" s="642"/>
      <c r="K10" s="642"/>
      <c r="L10" s="642"/>
      <c r="M10" s="641"/>
      <c r="N10" s="641"/>
      <c r="O10" s="641"/>
      <c r="P10" s="643"/>
      <c r="Q10" s="2"/>
    </row>
    <row r="11" spans="1:1024" s="3" customFormat="1" ht="13.5" thickBot="1" x14ac:dyDescent="0.25">
      <c r="A11" s="640"/>
      <c r="B11" s="641"/>
      <c r="C11" s="641"/>
      <c r="D11" s="641"/>
      <c r="E11" s="642"/>
      <c r="F11" s="641"/>
      <c r="G11" s="641"/>
      <c r="H11" s="642"/>
      <c r="I11" s="642"/>
      <c r="J11" s="642"/>
      <c r="K11" s="642"/>
      <c r="L11" s="642"/>
      <c r="M11" s="641"/>
      <c r="N11" s="641"/>
      <c r="O11" s="641"/>
      <c r="P11" s="643"/>
      <c r="Q11" s="2"/>
    </row>
    <row r="12" spans="1:1024" s="3" customFormat="1" x14ac:dyDescent="0.2">
      <c r="A12" s="640" t="s">
        <v>69</v>
      </c>
      <c r="B12" s="641"/>
      <c r="C12" s="641"/>
      <c r="D12" s="641"/>
      <c r="E12" s="642"/>
      <c r="F12" s="641"/>
      <c r="G12" s="641"/>
      <c r="H12" s="642"/>
      <c r="I12" s="642"/>
      <c r="J12" s="642"/>
      <c r="K12" s="642"/>
      <c r="L12" s="642"/>
      <c r="M12" s="641"/>
      <c r="N12" s="641"/>
      <c r="O12" s="641"/>
      <c r="P12" s="643"/>
      <c r="Q12" s="2"/>
      <c r="R12" s="447" t="s">
        <v>5</v>
      </c>
      <c r="S12" s="448"/>
      <c r="T12" s="449"/>
      <c r="U12" s="449"/>
      <c r="V12" s="449"/>
      <c r="W12" s="449"/>
      <c r="X12" s="449"/>
      <c r="Y12" s="449"/>
      <c r="Z12" s="449"/>
      <c r="AA12" s="449"/>
      <c r="AB12" s="449"/>
      <c r="AC12" s="449"/>
      <c r="AD12" s="449"/>
      <c r="AE12" s="449"/>
      <c r="AF12" s="449"/>
      <c r="AG12" s="449"/>
      <c r="AH12" s="449"/>
      <c r="AI12" s="449"/>
      <c r="AJ12" s="450"/>
      <c r="AK12" s="172"/>
    </row>
    <row r="13" spans="1:1024" s="3" customFormat="1" ht="13.5" thickBot="1" x14ac:dyDescent="0.25">
      <c r="A13" s="644"/>
      <c r="B13" s="645"/>
      <c r="C13" s="645"/>
      <c r="D13" s="645"/>
      <c r="E13" s="646"/>
      <c r="F13" s="645"/>
      <c r="G13" s="645"/>
      <c r="H13" s="646"/>
      <c r="I13" s="646"/>
      <c r="J13" s="646"/>
      <c r="K13" s="646"/>
      <c r="L13" s="646"/>
      <c r="M13" s="645"/>
      <c r="N13" s="645"/>
      <c r="O13" s="645"/>
      <c r="P13" s="647"/>
      <c r="Q13" s="2"/>
      <c r="R13" s="451"/>
      <c r="S13" s="452"/>
      <c r="T13" s="453"/>
      <c r="U13" s="453"/>
      <c r="V13" s="453"/>
      <c r="W13" s="453"/>
      <c r="X13" s="453"/>
      <c r="Y13" s="453"/>
      <c r="Z13" s="453"/>
      <c r="AA13" s="453"/>
      <c r="AB13" s="453"/>
      <c r="AC13" s="453"/>
      <c r="AD13" s="453"/>
      <c r="AE13" s="453"/>
      <c r="AF13" s="453"/>
      <c r="AG13" s="453"/>
      <c r="AH13" s="453"/>
      <c r="AI13" s="453"/>
      <c r="AJ13" s="454"/>
      <c r="AK13" s="172"/>
    </row>
    <row r="14" spans="1:1024" ht="13.5" customHeight="1" thickBot="1" x14ac:dyDescent="0.25">
      <c r="A14" s="507" t="s">
        <v>6</v>
      </c>
      <c r="B14" s="507" t="s">
        <v>7</v>
      </c>
      <c r="C14" s="507"/>
      <c r="D14" s="507"/>
      <c r="E14" s="648"/>
      <c r="F14" s="507"/>
      <c r="G14" s="507" t="s">
        <v>8</v>
      </c>
      <c r="H14" s="648" t="s">
        <v>9</v>
      </c>
      <c r="I14" s="648"/>
      <c r="J14" s="648"/>
      <c r="K14" s="648"/>
      <c r="L14" s="648" t="s">
        <v>10</v>
      </c>
      <c r="M14" s="507" t="s">
        <v>11</v>
      </c>
      <c r="N14" s="507" t="s">
        <v>12</v>
      </c>
      <c r="O14" s="507" t="s">
        <v>13</v>
      </c>
      <c r="P14" s="507" t="s">
        <v>14</v>
      </c>
      <c r="Q14" s="4"/>
      <c r="R14" s="437" t="s">
        <v>7</v>
      </c>
      <c r="S14" s="437"/>
      <c r="T14" s="463" t="s">
        <v>15</v>
      </c>
      <c r="U14" s="463"/>
      <c r="V14" s="463"/>
      <c r="W14" s="463"/>
      <c r="X14" s="463" t="s">
        <v>16</v>
      </c>
      <c r="Y14" s="463"/>
      <c r="Z14" s="463"/>
      <c r="AA14" s="463"/>
      <c r="AB14" s="463" t="s">
        <v>17</v>
      </c>
      <c r="AC14" s="463"/>
      <c r="AD14" s="463"/>
      <c r="AE14" s="463"/>
      <c r="AF14" s="463" t="s">
        <v>18</v>
      </c>
      <c r="AG14" s="463"/>
      <c r="AH14" s="463"/>
      <c r="AI14" s="463"/>
      <c r="AJ14" s="464" t="s">
        <v>19</v>
      </c>
      <c r="AMJ14" s="2"/>
    </row>
    <row r="15" spans="1:1024" s="3" customFormat="1" ht="26.25" thickBot="1" x14ac:dyDescent="0.25">
      <c r="A15" s="507"/>
      <c r="B15" s="5" t="s">
        <v>20</v>
      </c>
      <c r="C15" s="5" t="s">
        <v>21</v>
      </c>
      <c r="D15" s="5" t="s">
        <v>22</v>
      </c>
      <c r="E15" s="6" t="s">
        <v>23</v>
      </c>
      <c r="F15" s="5" t="s">
        <v>24</v>
      </c>
      <c r="G15" s="507"/>
      <c r="H15" s="6" t="s">
        <v>25</v>
      </c>
      <c r="I15" s="6" t="s">
        <v>26</v>
      </c>
      <c r="J15" s="6" t="s">
        <v>27</v>
      </c>
      <c r="K15" s="6" t="s">
        <v>28</v>
      </c>
      <c r="L15" s="648"/>
      <c r="M15" s="507"/>
      <c r="N15" s="507"/>
      <c r="O15" s="507"/>
      <c r="P15" s="507"/>
      <c r="Q15" s="4"/>
      <c r="R15" s="27" t="s">
        <v>20</v>
      </c>
      <c r="S15" s="5" t="s">
        <v>21</v>
      </c>
      <c r="T15" s="7" t="s">
        <v>29</v>
      </c>
      <c r="U15" s="7" t="s">
        <v>30</v>
      </c>
      <c r="V15" s="7" t="s">
        <v>31</v>
      </c>
      <c r="W15" s="6" t="s">
        <v>32</v>
      </c>
      <c r="X15" s="7" t="s">
        <v>33</v>
      </c>
      <c r="Y15" s="7" t="s">
        <v>34</v>
      </c>
      <c r="Z15" s="7" t="s">
        <v>35</v>
      </c>
      <c r="AA15" s="6" t="s">
        <v>36</v>
      </c>
      <c r="AB15" s="7" t="s">
        <v>37</v>
      </c>
      <c r="AC15" s="7" t="s">
        <v>38</v>
      </c>
      <c r="AD15" s="7" t="s">
        <v>39</v>
      </c>
      <c r="AE15" s="6" t="s">
        <v>40</v>
      </c>
      <c r="AF15" s="7" t="s">
        <v>41</v>
      </c>
      <c r="AG15" s="7" t="s">
        <v>42</v>
      </c>
      <c r="AH15" s="7" t="s">
        <v>43</v>
      </c>
      <c r="AI15" s="6" t="s">
        <v>44</v>
      </c>
      <c r="AJ15" s="464"/>
    </row>
    <row r="16" spans="1:1024" s="3" customFormat="1" ht="90" thickBot="1" x14ac:dyDescent="0.25">
      <c r="A16" s="82" t="s">
        <v>685</v>
      </c>
      <c r="B16" s="174" t="s">
        <v>376</v>
      </c>
      <c r="C16" s="175" t="s">
        <v>377</v>
      </c>
      <c r="D16" s="175" t="s">
        <v>45</v>
      </c>
      <c r="E16" s="176">
        <v>2</v>
      </c>
      <c r="F16" s="173" t="s">
        <v>46</v>
      </c>
      <c r="G16" s="177" t="s">
        <v>378</v>
      </c>
      <c r="H16" s="176">
        <f>+W16</f>
        <v>0</v>
      </c>
      <c r="I16" s="176">
        <f>+AA16</f>
        <v>1</v>
      </c>
      <c r="J16" s="176">
        <f>+AE16</f>
        <v>0</v>
      </c>
      <c r="K16" s="176">
        <f>+AI16</f>
        <v>1</v>
      </c>
      <c r="L16" s="68">
        <v>5480039.0369469794</v>
      </c>
      <c r="M16" s="178" t="s">
        <v>103</v>
      </c>
      <c r="N16" s="178" t="s">
        <v>379</v>
      </c>
      <c r="O16" s="178" t="s">
        <v>380</v>
      </c>
      <c r="P16" s="179" t="s">
        <v>381</v>
      </c>
      <c r="Q16" s="4"/>
      <c r="R16" s="180" t="s">
        <v>376</v>
      </c>
      <c r="S16" s="181" t="s">
        <v>377</v>
      </c>
      <c r="T16" s="18">
        <v>0</v>
      </c>
      <c r="U16" s="18">
        <v>0</v>
      </c>
      <c r="V16" s="18">
        <v>0</v>
      </c>
      <c r="W16" s="19">
        <f>+IF($D16="Porcentaje",IF(AND(T16&lt;&gt;"",U16="",V16=""),T16,IF(AND(T16&lt;&gt;"",U16&lt;&gt;"",V16=""),U16,IF(AND(T16&lt;&gt;"",U16&lt;&gt;"",V16&lt;&gt;""),V16,0))),SUM(T16:V16))</f>
        <v>0</v>
      </c>
      <c r="X16" s="18">
        <v>1</v>
      </c>
      <c r="Y16" s="18">
        <v>0</v>
      </c>
      <c r="Z16" s="18">
        <v>0</v>
      </c>
      <c r="AA16" s="19">
        <f>+IF($D16="Porcentaje",IF(AND(X16&lt;&gt;"",Y16="",Z16=""),X16,IF(AND(X16&lt;&gt;"",Y16&lt;&gt;"",Z16=""),Y16,IF(AND(X16&lt;&gt;"",Y16&lt;&gt;"",Z16&lt;&gt;""),Z16,0))),SUM(X16:Z16))</f>
        <v>1</v>
      </c>
      <c r="AB16" s="18">
        <v>0</v>
      </c>
      <c r="AC16" s="18">
        <v>0</v>
      </c>
      <c r="AD16" s="18">
        <v>0</v>
      </c>
      <c r="AE16" s="19">
        <f>+IF($D16="Porcentaje",IF(AND(AB16&lt;&gt;"",AC16="",AD16=""),AB16,IF(AND(AB16&lt;&gt;"",AC16&lt;&gt;"",AD16=""),AC16,IF(AND(AB16&lt;&gt;"",AC16&lt;&gt;"",AD16&lt;&gt;""),AD16,0))),SUM(AB16:AD16))</f>
        <v>0</v>
      </c>
      <c r="AF16" s="18">
        <v>1</v>
      </c>
      <c r="AG16" s="18">
        <v>0</v>
      </c>
      <c r="AH16" s="18">
        <v>0</v>
      </c>
      <c r="AI16" s="19">
        <f>+IF($D16="Porcentaje",IF(AND(AF16&lt;&gt;"",AG16="",AH16=""),AF16,IF(AND(AF16&lt;&gt;"",AG16&lt;&gt;"",AH16=""),AG16,IF(AND(AF16&lt;&gt;"",AG16&lt;&gt;"",AH16&lt;&gt;""),AH16,0))),SUM(AF16:AH16))</f>
        <v>1</v>
      </c>
      <c r="AJ16" s="19">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v>
      </c>
    </row>
    <row r="17" spans="1:37" ht="102.75" thickBot="1" x14ac:dyDescent="0.25">
      <c r="A17" s="82" t="s">
        <v>382</v>
      </c>
      <c r="B17" s="174" t="s">
        <v>383</v>
      </c>
      <c r="C17" s="175" t="s">
        <v>384</v>
      </c>
      <c r="D17" s="175" t="s">
        <v>45</v>
      </c>
      <c r="E17" s="176">
        <f>+AJ17</f>
        <v>12</v>
      </c>
      <c r="F17" s="173" t="s">
        <v>96</v>
      </c>
      <c r="G17" s="177" t="s">
        <v>385</v>
      </c>
      <c r="H17" s="176">
        <f>+W17</f>
        <v>3</v>
      </c>
      <c r="I17" s="176">
        <f t="shared" ref="I17:I20" si="0">+AA17</f>
        <v>3</v>
      </c>
      <c r="J17" s="176">
        <f t="shared" ref="J17:J20" si="1">+AE17</f>
        <v>3</v>
      </c>
      <c r="K17" s="176">
        <f t="shared" ref="K17:K20" si="2">+AI17</f>
        <v>3</v>
      </c>
      <c r="L17" s="68">
        <v>10960078.073893959</v>
      </c>
      <c r="M17" s="178" t="s">
        <v>103</v>
      </c>
      <c r="N17" s="178" t="s">
        <v>379</v>
      </c>
      <c r="O17" s="182" t="s">
        <v>876</v>
      </c>
      <c r="P17" s="179" t="s">
        <v>386</v>
      </c>
      <c r="Q17" s="4"/>
      <c r="R17" s="183" t="s">
        <v>383</v>
      </c>
      <c r="S17" s="181" t="s">
        <v>384</v>
      </c>
      <c r="T17" s="18">
        <v>1</v>
      </c>
      <c r="U17" s="18">
        <v>1</v>
      </c>
      <c r="V17" s="18">
        <v>1</v>
      </c>
      <c r="W17" s="19">
        <f t="shared" ref="W17:W20" si="3">+IF($D17="Porcentaje",IF(AND(T17&lt;&gt;"",U17="",V17=""),T17,IF(AND(T17&lt;&gt;"",U17&lt;&gt;"",V17=""),U17,IF(AND(T17&lt;&gt;"",U17&lt;&gt;"",V17&lt;&gt;""),V17,0))),SUM(T17:V17))</f>
        <v>3</v>
      </c>
      <c r="X17" s="18">
        <v>1</v>
      </c>
      <c r="Y17" s="18">
        <v>1</v>
      </c>
      <c r="Z17" s="18">
        <v>1</v>
      </c>
      <c r="AA17" s="19">
        <f t="shared" ref="AA17:AA20" si="4">+IF($D17="Porcentaje",IF(AND(X17&lt;&gt;"",Y17="",Z17=""),X17,IF(AND(X17&lt;&gt;"",Y17&lt;&gt;"",Z17=""),Y17,IF(AND(X17&lt;&gt;"",Y17&lt;&gt;"",Z17&lt;&gt;""),Z17,0))),SUM(X17:Z17))</f>
        <v>3</v>
      </c>
      <c r="AB17" s="18">
        <v>1</v>
      </c>
      <c r="AC17" s="18">
        <v>1</v>
      </c>
      <c r="AD17" s="18">
        <v>1</v>
      </c>
      <c r="AE17" s="19">
        <f t="shared" ref="AE17:AE20" si="5">+IF($D17="Porcentaje",IF(AND(AB17&lt;&gt;"",AC17="",AD17=""),AB17,IF(AND(AB17&lt;&gt;"",AC17&lt;&gt;"",AD17=""),AC17,IF(AND(AB17&lt;&gt;"",AC17&lt;&gt;"",AD17&lt;&gt;""),AD17,0))),SUM(AB17:AD17))</f>
        <v>3</v>
      </c>
      <c r="AF17" s="18">
        <v>1</v>
      </c>
      <c r="AG17" s="18">
        <v>1</v>
      </c>
      <c r="AH17" s="18">
        <v>1</v>
      </c>
      <c r="AI17" s="19">
        <f t="shared" ref="AI17:AI20" si="6">+IF($D17="Porcentaje",IF(AND(AF17&lt;&gt;"",AG17="",AH17=""),AF17,IF(AND(AF17&lt;&gt;"",AG17&lt;&gt;"",AH17=""),AG17,IF(AND(AF17&lt;&gt;"",AG17&lt;&gt;"",AH17&lt;&gt;""),AH17,0))),SUM(AF17:AH17))</f>
        <v>3</v>
      </c>
      <c r="AJ17" s="19">
        <f t="shared" ref="AJ17:AJ20" si="7">+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12</v>
      </c>
    </row>
    <row r="18" spans="1:37" ht="128.25" thickBot="1" x14ac:dyDescent="0.25">
      <c r="A18" s="638" t="s">
        <v>387</v>
      </c>
      <c r="B18" s="174" t="s">
        <v>388</v>
      </c>
      <c r="C18" s="175" t="s">
        <v>389</v>
      </c>
      <c r="D18" s="175" t="s">
        <v>45</v>
      </c>
      <c r="E18" s="176">
        <v>48</v>
      </c>
      <c r="F18" s="173" t="s">
        <v>46</v>
      </c>
      <c r="G18" s="177" t="s">
        <v>390</v>
      </c>
      <c r="H18" s="176">
        <f t="shared" ref="H18:H20" si="8">+W18</f>
        <v>12</v>
      </c>
      <c r="I18" s="176">
        <f t="shared" si="0"/>
        <v>12</v>
      </c>
      <c r="J18" s="176">
        <f t="shared" si="1"/>
        <v>12</v>
      </c>
      <c r="K18" s="176">
        <f t="shared" si="2"/>
        <v>12</v>
      </c>
      <c r="L18" s="68">
        <v>23016163.955177311</v>
      </c>
      <c r="M18" s="178" t="s">
        <v>103</v>
      </c>
      <c r="N18" s="178" t="s">
        <v>391</v>
      </c>
      <c r="O18" s="182" t="s">
        <v>877</v>
      </c>
      <c r="P18" s="184" t="s">
        <v>392</v>
      </c>
      <c r="Q18" s="4"/>
      <c r="R18" s="183" t="s">
        <v>388</v>
      </c>
      <c r="S18" s="181" t="s">
        <v>389</v>
      </c>
      <c r="T18" s="18">
        <v>4</v>
      </c>
      <c r="U18" s="18">
        <v>4</v>
      </c>
      <c r="V18" s="18">
        <v>4</v>
      </c>
      <c r="W18" s="19">
        <f t="shared" si="3"/>
        <v>12</v>
      </c>
      <c r="X18" s="18">
        <v>4</v>
      </c>
      <c r="Y18" s="18">
        <v>4</v>
      </c>
      <c r="Z18" s="18">
        <v>4</v>
      </c>
      <c r="AA18" s="19">
        <f t="shared" si="4"/>
        <v>12</v>
      </c>
      <c r="AB18" s="18">
        <v>4</v>
      </c>
      <c r="AC18" s="18">
        <v>4</v>
      </c>
      <c r="AD18" s="18">
        <v>4</v>
      </c>
      <c r="AE18" s="19">
        <f t="shared" si="5"/>
        <v>12</v>
      </c>
      <c r="AF18" s="18">
        <v>4</v>
      </c>
      <c r="AG18" s="18">
        <v>4</v>
      </c>
      <c r="AH18" s="18">
        <v>4</v>
      </c>
      <c r="AI18" s="19">
        <f t="shared" si="6"/>
        <v>12</v>
      </c>
      <c r="AJ18" s="19">
        <f t="shared" si="7"/>
        <v>48</v>
      </c>
    </row>
    <row r="19" spans="1:37" ht="51.75" thickBot="1" x14ac:dyDescent="0.25">
      <c r="A19" s="639"/>
      <c r="B19" s="174" t="s">
        <v>393</v>
      </c>
      <c r="C19" s="175" t="s">
        <v>377</v>
      </c>
      <c r="D19" s="175" t="s">
        <v>45</v>
      </c>
      <c r="E19" s="176">
        <v>12</v>
      </c>
      <c r="F19" s="173" t="s">
        <v>96</v>
      </c>
      <c r="G19" s="177" t="s">
        <v>394</v>
      </c>
      <c r="H19" s="176">
        <f t="shared" si="8"/>
        <v>3</v>
      </c>
      <c r="I19" s="176">
        <f t="shared" si="0"/>
        <v>3</v>
      </c>
      <c r="J19" s="176">
        <f t="shared" si="1"/>
        <v>3</v>
      </c>
      <c r="K19" s="312">
        <f t="shared" si="2"/>
        <v>3</v>
      </c>
      <c r="L19" s="313">
        <v>15344109.303451544</v>
      </c>
      <c r="M19" s="178" t="s">
        <v>103</v>
      </c>
      <c r="N19" s="178" t="s">
        <v>395</v>
      </c>
      <c r="O19" s="182" t="s">
        <v>878</v>
      </c>
      <c r="P19" s="179" t="s">
        <v>386</v>
      </c>
      <c r="Q19" s="4"/>
      <c r="R19" s="185" t="s">
        <v>393</v>
      </c>
      <c r="S19" s="181" t="s">
        <v>377</v>
      </c>
      <c r="T19" s="18">
        <v>1</v>
      </c>
      <c r="U19" s="18">
        <v>1</v>
      </c>
      <c r="V19" s="18">
        <v>1</v>
      </c>
      <c r="W19" s="19">
        <f t="shared" si="3"/>
        <v>3</v>
      </c>
      <c r="X19" s="18">
        <v>1</v>
      </c>
      <c r="Y19" s="18">
        <v>1</v>
      </c>
      <c r="Z19" s="18">
        <v>1</v>
      </c>
      <c r="AA19" s="19">
        <f t="shared" si="4"/>
        <v>3</v>
      </c>
      <c r="AB19" s="18">
        <v>1</v>
      </c>
      <c r="AC19" s="18">
        <v>1</v>
      </c>
      <c r="AD19" s="18">
        <v>1</v>
      </c>
      <c r="AE19" s="19">
        <f t="shared" si="5"/>
        <v>3</v>
      </c>
      <c r="AF19" s="18">
        <v>1</v>
      </c>
      <c r="AG19" s="18">
        <v>1</v>
      </c>
      <c r="AH19" s="18">
        <v>1</v>
      </c>
      <c r="AI19" s="19">
        <f t="shared" si="6"/>
        <v>3</v>
      </c>
      <c r="AJ19" s="19">
        <f t="shared" si="7"/>
        <v>12</v>
      </c>
    </row>
    <row r="20" spans="1:37" x14ac:dyDescent="0.2">
      <c r="A20" s="186"/>
      <c r="B20" s="187"/>
      <c r="C20" s="187"/>
      <c r="D20" s="187"/>
      <c r="E20" s="188">
        <f t="shared" ref="E20" si="9">+AJ20</f>
        <v>0</v>
      </c>
      <c r="F20" s="189"/>
      <c r="G20" s="190"/>
      <c r="H20" s="191">
        <f t="shared" si="8"/>
        <v>0</v>
      </c>
      <c r="I20" s="191">
        <f t="shared" si="0"/>
        <v>0</v>
      </c>
      <c r="J20" s="191">
        <f t="shared" si="1"/>
        <v>0</v>
      </c>
      <c r="K20" s="191">
        <f t="shared" si="2"/>
        <v>0</v>
      </c>
      <c r="L20" s="311"/>
      <c r="M20" s="192"/>
      <c r="N20" s="193"/>
      <c r="O20" s="194"/>
      <c r="P20" s="195"/>
      <c r="Q20" s="4"/>
      <c r="R20" s="196"/>
      <c r="S20" s="187"/>
      <c r="T20" s="197"/>
      <c r="U20" s="197"/>
      <c r="V20" s="197"/>
      <c r="W20" s="198">
        <f t="shared" si="3"/>
        <v>0</v>
      </c>
      <c r="X20" s="197"/>
      <c r="Y20" s="197"/>
      <c r="Z20" s="197"/>
      <c r="AA20" s="198">
        <f t="shared" si="4"/>
        <v>0</v>
      </c>
      <c r="AB20" s="197"/>
      <c r="AC20" s="197"/>
      <c r="AD20" s="197"/>
      <c r="AE20" s="198">
        <f t="shared" si="5"/>
        <v>0</v>
      </c>
      <c r="AF20" s="197"/>
      <c r="AG20" s="197"/>
      <c r="AH20" s="197"/>
      <c r="AI20" s="198">
        <f t="shared" si="6"/>
        <v>0</v>
      </c>
      <c r="AJ20" s="198">
        <f t="shared" si="7"/>
        <v>0</v>
      </c>
      <c r="AK20" s="52"/>
    </row>
    <row r="21" spans="1:37" x14ac:dyDescent="0.2">
      <c r="A21" s="2"/>
      <c r="B21" s="2"/>
      <c r="C21" s="2"/>
      <c r="D21" s="2"/>
      <c r="E21" s="199"/>
      <c r="F21" s="2"/>
      <c r="G21" s="2"/>
      <c r="H21" s="199"/>
      <c r="I21" s="199"/>
      <c r="J21" s="199"/>
      <c r="K21" s="199"/>
      <c r="L21" s="311"/>
      <c r="M21" s="2"/>
      <c r="N21" s="2"/>
      <c r="O21" s="2"/>
      <c r="P21" s="2"/>
      <c r="R21" s="2"/>
      <c r="S21" s="2"/>
      <c r="T21" s="199"/>
      <c r="U21" s="199"/>
      <c r="V21" s="199"/>
      <c r="W21" s="199"/>
      <c r="X21" s="199"/>
      <c r="Y21" s="199"/>
      <c r="Z21" s="199"/>
      <c r="AA21" s="199"/>
      <c r="AB21" s="199"/>
      <c r="AC21" s="199"/>
      <c r="AD21" s="199"/>
      <c r="AE21" s="199"/>
      <c r="AF21" s="199"/>
      <c r="AG21" s="199"/>
      <c r="AH21" s="199"/>
      <c r="AI21" s="199"/>
      <c r="AJ21" s="199"/>
      <c r="AK21" s="2"/>
    </row>
    <row r="22" spans="1:37" x14ac:dyDescent="0.2">
      <c r="A22" s="2"/>
      <c r="B22" s="2"/>
      <c r="C22" s="2"/>
      <c r="D22" s="2"/>
      <c r="E22" s="199"/>
      <c r="F22" s="2"/>
      <c r="G22" s="2"/>
      <c r="H22" s="199"/>
      <c r="I22" s="199"/>
      <c r="J22" s="199"/>
      <c r="K22" s="199"/>
      <c r="L22" s="311"/>
      <c r="M22" s="2"/>
      <c r="N22" s="2"/>
      <c r="O22" s="2"/>
      <c r="P22" s="2"/>
      <c r="R22" s="2"/>
      <c r="S22" s="2"/>
      <c r="T22" s="199"/>
      <c r="U22" s="199"/>
      <c r="V22" s="199"/>
      <c r="W22" s="199"/>
      <c r="X22" s="199"/>
      <c r="Y22" s="199"/>
      <c r="Z22" s="199"/>
      <c r="AA22" s="199"/>
      <c r="AB22" s="199"/>
      <c r="AC22" s="199"/>
      <c r="AD22" s="199"/>
      <c r="AE22" s="199"/>
      <c r="AF22" s="199"/>
      <c r="AG22" s="199"/>
      <c r="AH22" s="199"/>
      <c r="AI22" s="199"/>
      <c r="AJ22" s="199"/>
      <c r="AK22" s="2"/>
    </row>
    <row r="23" spans="1:37" x14ac:dyDescent="0.2">
      <c r="A23" s="2"/>
      <c r="B23" s="2"/>
      <c r="C23" s="2"/>
      <c r="D23" s="2"/>
      <c r="E23" s="199"/>
      <c r="F23" s="2"/>
      <c r="G23" s="2"/>
      <c r="H23" s="199"/>
      <c r="I23" s="199"/>
      <c r="J23" s="199"/>
      <c r="K23" s="199"/>
      <c r="L23" s="2"/>
      <c r="M23" s="2"/>
      <c r="N23" s="2"/>
      <c r="O23" s="2"/>
      <c r="P23" s="2"/>
      <c r="R23" s="2"/>
      <c r="S23" s="2"/>
      <c r="T23" s="199"/>
      <c r="U23" s="199"/>
      <c r="V23" s="199"/>
      <c r="W23" s="199"/>
      <c r="X23" s="199"/>
      <c r="Y23" s="199"/>
      <c r="Z23" s="199"/>
      <c r="AA23" s="199"/>
      <c r="AB23" s="199"/>
      <c r="AC23" s="199"/>
      <c r="AD23" s="199"/>
      <c r="AE23" s="199"/>
      <c r="AF23" s="199"/>
      <c r="AG23" s="199"/>
      <c r="AH23" s="200"/>
      <c r="AI23" s="199"/>
      <c r="AJ23" s="199"/>
      <c r="AK23" s="2"/>
    </row>
    <row r="24" spans="1:37" x14ac:dyDescent="0.2">
      <c r="A24" s="2"/>
      <c r="B24" s="2"/>
      <c r="C24" s="2"/>
      <c r="D24" s="2"/>
      <c r="E24" s="199"/>
      <c r="F24" s="2"/>
      <c r="G24" s="2"/>
      <c r="H24" s="199"/>
      <c r="I24" s="199"/>
      <c r="J24" s="199"/>
      <c r="K24" s="199"/>
      <c r="L24" s="2"/>
      <c r="M24" s="2"/>
      <c r="N24" s="2"/>
      <c r="O24" s="2"/>
      <c r="P24" s="2"/>
      <c r="R24" s="2"/>
      <c r="S24" s="2"/>
      <c r="T24" s="199"/>
      <c r="U24" s="199"/>
      <c r="V24" s="199"/>
      <c r="W24" s="199"/>
      <c r="X24" s="199"/>
      <c r="Y24" s="199"/>
      <c r="Z24" s="199"/>
      <c r="AA24" s="199"/>
      <c r="AB24" s="199"/>
      <c r="AC24" s="199"/>
      <c r="AD24" s="199"/>
      <c r="AE24" s="199"/>
      <c r="AF24" s="199"/>
      <c r="AG24" s="199"/>
      <c r="AH24" s="199"/>
      <c r="AI24" s="199"/>
      <c r="AJ24" s="199"/>
      <c r="AK24" s="2"/>
    </row>
    <row r="25" spans="1:37" x14ac:dyDescent="0.2">
      <c r="A25" s="2"/>
      <c r="B25" s="2"/>
      <c r="C25" s="2"/>
      <c r="D25" s="2"/>
      <c r="E25" s="199"/>
      <c r="F25" s="2"/>
      <c r="G25" s="2"/>
      <c r="H25" s="199"/>
      <c r="I25" s="199"/>
      <c r="J25" s="199"/>
      <c r="K25" s="199"/>
      <c r="L25" s="2"/>
      <c r="M25" s="2"/>
      <c r="N25" s="2"/>
      <c r="O25" s="2"/>
      <c r="P25" s="2"/>
      <c r="R25" s="2"/>
      <c r="S25" s="2"/>
      <c r="T25" s="199"/>
      <c r="U25" s="199"/>
      <c r="V25" s="199"/>
      <c r="W25" s="199"/>
      <c r="X25" s="199"/>
      <c r="Y25" s="199"/>
      <c r="Z25" s="199"/>
      <c r="AA25" s="199"/>
      <c r="AB25" s="199"/>
      <c r="AC25" s="199"/>
      <c r="AD25" s="199"/>
      <c r="AE25" s="199"/>
      <c r="AF25" s="199"/>
      <c r="AG25" s="199"/>
      <c r="AH25" s="199"/>
      <c r="AI25" s="199"/>
      <c r="AJ25" s="199"/>
      <c r="AK25" s="2"/>
    </row>
    <row r="26" spans="1:37" x14ac:dyDescent="0.2">
      <c r="A26" s="2"/>
      <c r="B26" s="2"/>
      <c r="C26" s="2"/>
      <c r="D26" s="2"/>
      <c r="E26" s="199"/>
      <c r="F26" s="2"/>
      <c r="G26" s="2"/>
      <c r="H26" s="199"/>
      <c r="I26" s="199"/>
      <c r="J26" s="199"/>
      <c r="K26" s="199"/>
      <c r="L26" s="2"/>
      <c r="M26" s="2"/>
      <c r="N26" s="2"/>
      <c r="O26" s="2"/>
      <c r="P26" s="2"/>
      <c r="R26" s="2"/>
      <c r="S26" s="2"/>
      <c r="T26" s="199"/>
      <c r="U26" s="199"/>
      <c r="V26" s="199"/>
      <c r="W26" s="199"/>
      <c r="X26" s="199"/>
      <c r="Y26" s="199"/>
      <c r="Z26" s="199"/>
      <c r="AA26" s="199"/>
      <c r="AB26" s="199"/>
      <c r="AC26" s="199"/>
      <c r="AD26" s="199"/>
      <c r="AE26" s="199"/>
      <c r="AF26" s="199"/>
      <c r="AG26" s="199"/>
      <c r="AH26" s="199"/>
      <c r="AI26" s="199"/>
      <c r="AJ26" s="199"/>
      <c r="AK26" s="2"/>
    </row>
    <row r="27" spans="1:37" x14ac:dyDescent="0.2">
      <c r="E27" s="201"/>
      <c r="H27" s="201"/>
      <c r="I27" s="201"/>
      <c r="J27" s="201"/>
      <c r="K27" s="201"/>
      <c r="L27" s="201"/>
      <c r="T27" s="201"/>
      <c r="U27" s="201"/>
      <c r="V27" s="201"/>
      <c r="W27" s="201"/>
      <c r="X27" s="201"/>
      <c r="Y27" s="201"/>
      <c r="Z27" s="201"/>
      <c r="AA27" s="201"/>
      <c r="AB27" s="201"/>
      <c r="AC27" s="201"/>
      <c r="AD27" s="201"/>
      <c r="AE27" s="201"/>
      <c r="AF27" s="201"/>
      <c r="AG27" s="201"/>
      <c r="AH27" s="201"/>
      <c r="AI27" s="201"/>
      <c r="AJ27" s="201"/>
    </row>
    <row r="28" spans="1:37" x14ac:dyDescent="0.2">
      <c r="E28" s="201"/>
      <c r="H28" s="201"/>
      <c r="I28" s="201"/>
      <c r="J28" s="201"/>
      <c r="K28" s="201"/>
      <c r="L28" s="201"/>
      <c r="T28" s="201"/>
      <c r="U28" s="201"/>
      <c r="V28" s="201"/>
      <c r="W28" s="201"/>
      <c r="X28" s="201"/>
      <c r="Y28" s="201"/>
      <c r="Z28" s="201"/>
      <c r="AA28" s="201"/>
      <c r="AB28" s="201"/>
      <c r="AC28" s="201"/>
      <c r="AD28" s="201"/>
      <c r="AE28" s="201"/>
      <c r="AF28" s="201"/>
      <c r="AG28" s="201"/>
      <c r="AH28" s="201"/>
      <c r="AI28" s="201"/>
      <c r="AJ28" s="201"/>
    </row>
    <row r="29" spans="1:37" x14ac:dyDescent="0.2">
      <c r="E29" s="201"/>
      <c r="H29" s="201"/>
      <c r="I29" s="201"/>
      <c r="J29" s="201"/>
      <c r="K29" s="201"/>
      <c r="L29" s="201"/>
      <c r="T29" s="201"/>
      <c r="U29" s="201"/>
      <c r="V29" s="201"/>
      <c r="W29" s="201"/>
      <c r="X29" s="201"/>
      <c r="Y29" s="201"/>
      <c r="Z29" s="201"/>
      <c r="AA29" s="201"/>
      <c r="AB29" s="201"/>
      <c r="AC29" s="201"/>
      <c r="AD29" s="201"/>
      <c r="AE29" s="201"/>
      <c r="AF29" s="201"/>
      <c r="AG29" s="201"/>
      <c r="AH29" s="201"/>
      <c r="AI29" s="201"/>
      <c r="AJ29" s="201"/>
    </row>
    <row r="30" spans="1:37" x14ac:dyDescent="0.2">
      <c r="E30" s="201"/>
      <c r="H30" s="201"/>
      <c r="I30" s="201"/>
      <c r="J30" s="201"/>
      <c r="K30" s="201"/>
      <c r="L30" s="201"/>
      <c r="T30" s="201"/>
      <c r="U30" s="201"/>
      <c r="V30" s="201"/>
      <c r="W30" s="201"/>
      <c r="X30" s="201"/>
      <c r="Y30" s="201"/>
      <c r="Z30" s="201"/>
      <c r="AA30" s="201"/>
      <c r="AB30" s="201"/>
      <c r="AC30" s="201"/>
      <c r="AD30" s="201"/>
      <c r="AE30" s="201"/>
      <c r="AF30" s="201"/>
      <c r="AG30" s="201"/>
      <c r="AH30" s="201"/>
      <c r="AI30" s="201"/>
      <c r="AJ30" s="201"/>
    </row>
    <row r="31" spans="1:37" x14ac:dyDescent="0.2">
      <c r="E31" s="201"/>
      <c r="H31" s="201"/>
      <c r="I31" s="201"/>
      <c r="J31" s="201"/>
      <c r="K31" s="201"/>
      <c r="L31" s="201"/>
      <c r="T31" s="201"/>
      <c r="U31" s="201"/>
      <c r="V31" s="201"/>
      <c r="W31" s="201"/>
      <c r="X31" s="201"/>
      <c r="Y31" s="201"/>
      <c r="Z31" s="201"/>
      <c r="AA31" s="201"/>
      <c r="AB31" s="201"/>
      <c r="AC31" s="201"/>
      <c r="AD31" s="201"/>
      <c r="AE31" s="201"/>
      <c r="AF31" s="201"/>
      <c r="AG31" s="201"/>
      <c r="AH31" s="201"/>
      <c r="AI31" s="201"/>
      <c r="AJ31" s="201"/>
    </row>
    <row r="32" spans="1:37" x14ac:dyDescent="0.2">
      <c r="E32" s="201"/>
      <c r="H32" s="201"/>
      <c r="I32" s="201"/>
      <c r="J32" s="201"/>
      <c r="K32" s="201"/>
      <c r="L32" s="201"/>
      <c r="T32" s="201"/>
      <c r="U32" s="201"/>
      <c r="V32" s="201"/>
      <c r="W32" s="201"/>
      <c r="X32" s="201"/>
      <c r="Y32" s="201"/>
      <c r="Z32" s="201"/>
      <c r="AA32" s="201"/>
      <c r="AB32" s="201"/>
      <c r="AC32" s="201"/>
      <c r="AD32" s="201"/>
      <c r="AE32" s="201"/>
      <c r="AF32" s="201"/>
      <c r="AG32" s="201"/>
      <c r="AH32" s="201"/>
      <c r="AI32" s="201"/>
      <c r="AJ32" s="201"/>
    </row>
    <row r="33" spans="5:36" x14ac:dyDescent="0.2">
      <c r="E33" s="201"/>
      <c r="H33" s="201"/>
      <c r="I33" s="201"/>
      <c r="J33" s="201"/>
      <c r="K33" s="201"/>
      <c r="L33" s="201"/>
      <c r="T33" s="201"/>
      <c r="U33" s="201"/>
      <c r="V33" s="201"/>
      <c r="W33" s="201"/>
      <c r="X33" s="201"/>
      <c r="Y33" s="201"/>
      <c r="Z33" s="201"/>
      <c r="AA33" s="201"/>
      <c r="AB33" s="201"/>
      <c r="AC33" s="201"/>
      <c r="AD33" s="201"/>
      <c r="AE33" s="201"/>
      <c r="AF33" s="201"/>
      <c r="AG33" s="201"/>
      <c r="AH33" s="201"/>
      <c r="AI33" s="201"/>
      <c r="AJ33" s="201"/>
    </row>
    <row r="34" spans="5:36" x14ac:dyDescent="0.2">
      <c r="E34" s="201"/>
      <c r="H34" s="201"/>
      <c r="I34" s="201"/>
      <c r="J34" s="201"/>
      <c r="K34" s="201"/>
      <c r="L34" s="201"/>
      <c r="T34" s="201"/>
      <c r="U34" s="201"/>
      <c r="V34" s="201"/>
      <c r="W34" s="201"/>
      <c r="X34" s="201"/>
      <c r="Y34" s="201"/>
      <c r="Z34" s="201"/>
      <c r="AA34" s="201"/>
      <c r="AB34" s="201"/>
      <c r="AC34" s="201"/>
      <c r="AD34" s="201"/>
      <c r="AE34" s="201"/>
      <c r="AF34" s="201"/>
      <c r="AG34" s="201"/>
      <c r="AH34" s="201"/>
      <c r="AI34" s="201"/>
      <c r="AJ34" s="201"/>
    </row>
    <row r="35" spans="5:36" x14ac:dyDescent="0.2">
      <c r="E35" s="201"/>
      <c r="H35" s="201"/>
      <c r="I35" s="201"/>
      <c r="J35" s="201"/>
      <c r="K35" s="201"/>
      <c r="L35" s="201"/>
      <c r="T35" s="201"/>
      <c r="U35" s="201"/>
      <c r="V35" s="201"/>
      <c r="W35" s="201"/>
      <c r="X35" s="201"/>
      <c r="Y35" s="201"/>
      <c r="Z35" s="201"/>
      <c r="AA35" s="201"/>
      <c r="AB35" s="201"/>
      <c r="AC35" s="201"/>
      <c r="AD35" s="201"/>
      <c r="AE35" s="201"/>
      <c r="AF35" s="201"/>
      <c r="AG35" s="201"/>
      <c r="AH35" s="201"/>
      <c r="AI35" s="201"/>
      <c r="AJ35" s="201"/>
    </row>
  </sheetData>
  <mergeCells count="25">
    <mergeCell ref="A9:P9"/>
    <mergeCell ref="A6:P6"/>
    <mergeCell ref="A7:E7"/>
    <mergeCell ref="F7:J7"/>
    <mergeCell ref="K7:P7"/>
    <mergeCell ref="A8:P8"/>
    <mergeCell ref="A10:P11"/>
    <mergeCell ref="A12:P13"/>
    <mergeCell ref="R12:AJ13"/>
    <mergeCell ref="A14:A15"/>
    <mergeCell ref="B14:F14"/>
    <mergeCell ref="G14:G15"/>
    <mergeCell ref="H14:K14"/>
    <mergeCell ref="L14:L15"/>
    <mergeCell ref="M14:M15"/>
    <mergeCell ref="N14:N15"/>
    <mergeCell ref="AF14:AI14"/>
    <mergeCell ref="AJ14:AJ15"/>
    <mergeCell ref="X14:AA14"/>
    <mergeCell ref="AB14:AE14"/>
    <mergeCell ref="A18:A19"/>
    <mergeCell ref="O14:O15"/>
    <mergeCell ref="P14:P15"/>
    <mergeCell ref="R14:S14"/>
    <mergeCell ref="T14:W14"/>
  </mergeCells>
  <dataValidations count="2">
    <dataValidation type="list" allowBlank="1" showInputMessage="1" showErrorMessage="1" sqref="F16:F20" xr:uid="{6CCCACCC-B30E-4830-B93E-06F16BB67106}">
      <formula1>"A,B,C"</formula1>
    </dataValidation>
    <dataValidation type="list" allowBlank="1" showInputMessage="1" showErrorMessage="1" sqref="D16:D20" xr:uid="{15BD7C21-3414-4326-89BD-912BEB036958}">
      <formula1>"Unidad,Porcentaje,Monetario"</formula1>
    </dataValidation>
  </dataValidations>
  <printOptions horizontalCentered="1"/>
  <pageMargins left="0.25" right="0.25" top="0.75" bottom="0.75" header="0.3" footer="0.3"/>
  <pageSetup paperSize="5" scale="5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56CF-7187-4BB5-9A88-E967F7B14D7A}">
  <sheetPr codeName="Hoja12">
    <tabColor theme="9" tint="0.39997558519241921"/>
    <pageSetUpPr fitToPage="1"/>
  </sheetPr>
  <dimension ref="A1:AJ22"/>
  <sheetViews>
    <sheetView topLeftCell="A9" workbookViewId="0">
      <selection activeCell="A15" sqref="A15:P22"/>
    </sheetView>
  </sheetViews>
  <sheetFormatPr baseColWidth="10" defaultRowHeight="15" x14ac:dyDescent="0.25"/>
  <cols>
    <col min="1" max="1" width="42.42578125" bestFit="1" customWidth="1"/>
    <col min="2" max="2" width="11.28515625" bestFit="1" customWidth="1"/>
    <col min="3" max="3" width="13.140625" customWidth="1"/>
    <col min="4" max="4" width="9.85546875" bestFit="1" customWidth="1"/>
    <col min="5" max="5" width="8.85546875" bestFit="1" customWidth="1"/>
    <col min="6" max="6" width="9.5703125" bestFit="1" customWidth="1"/>
    <col min="7" max="7" width="48.5703125" customWidth="1"/>
    <col min="8" max="9" width="9.28515625" customWidth="1"/>
    <col min="10" max="10" width="9.140625" customWidth="1"/>
    <col min="11" max="11" width="9.42578125" customWidth="1"/>
    <col min="12" max="12" width="11.85546875" bestFit="1" customWidth="1"/>
    <col min="13" max="13" width="16.7109375" bestFit="1" customWidth="1"/>
    <col min="14" max="14" width="11.42578125" customWidth="1"/>
    <col min="15" max="15" width="12" customWidth="1"/>
    <col min="16" max="16" width="13.85546875" customWidth="1"/>
    <col min="18" max="18" width="11.28515625" bestFit="1" customWidth="1"/>
    <col min="19" max="19" width="11.7109375" customWidth="1"/>
    <col min="20" max="22" width="7.42578125" bestFit="1" customWidth="1"/>
    <col min="23" max="23" width="8.85546875" bestFit="1" customWidth="1"/>
    <col min="24" max="26" width="7.42578125" bestFit="1" customWidth="1"/>
    <col min="27" max="27" width="8.85546875" bestFit="1" customWidth="1"/>
    <col min="28" max="29" width="7.42578125" bestFit="1" customWidth="1"/>
    <col min="30" max="30" width="9.7109375" bestFit="1" customWidth="1"/>
    <col min="31" max="31" width="8.85546875" bestFit="1" customWidth="1"/>
    <col min="32" max="32" width="7.42578125" bestFit="1" customWidth="1"/>
    <col min="33" max="33" width="9.42578125" bestFit="1" customWidth="1"/>
    <col min="34" max="34" width="9" bestFit="1" customWidth="1"/>
    <col min="35" max="35" width="8.85546875" bestFit="1" customWidth="1"/>
    <col min="36" max="36" width="9.7109375" bestFit="1" customWidth="1"/>
  </cols>
  <sheetData>
    <row r="1" spans="1:36" x14ac:dyDescent="0.25">
      <c r="A1" s="1"/>
      <c r="B1" s="1"/>
      <c r="C1" s="1"/>
      <c r="D1" s="1"/>
      <c r="E1" s="1"/>
      <c r="F1" s="1"/>
      <c r="G1" s="1"/>
      <c r="H1" s="1"/>
      <c r="I1" s="1"/>
      <c r="J1" s="1"/>
      <c r="K1" s="1"/>
      <c r="L1" s="1"/>
      <c r="M1" s="1"/>
      <c r="N1" s="1"/>
      <c r="O1" s="1"/>
      <c r="P1" s="1"/>
      <c r="Q1" s="2"/>
      <c r="R1" s="1"/>
      <c r="S1" s="1"/>
      <c r="T1" s="1"/>
      <c r="U1" s="1"/>
      <c r="V1" s="1"/>
      <c r="W1" s="1"/>
      <c r="X1" s="1"/>
      <c r="Y1" s="1"/>
      <c r="Z1" s="1"/>
      <c r="AA1" s="1"/>
      <c r="AB1" s="1"/>
      <c r="AC1" s="1"/>
      <c r="AD1" s="1"/>
      <c r="AE1" s="1"/>
      <c r="AF1" s="1"/>
      <c r="AG1" s="1"/>
      <c r="AH1" s="1"/>
      <c r="AI1" s="1"/>
      <c r="AJ1" s="1"/>
    </row>
    <row r="2" spans="1:36" x14ac:dyDescent="0.25">
      <c r="A2" s="1"/>
      <c r="B2" s="1"/>
      <c r="C2" s="1"/>
      <c r="D2" s="1"/>
      <c r="E2" s="1"/>
      <c r="F2" s="1"/>
      <c r="G2" s="1"/>
      <c r="H2" s="1"/>
      <c r="I2" s="1"/>
      <c r="J2" s="1"/>
      <c r="K2" s="1"/>
      <c r="L2" s="1"/>
      <c r="M2" s="1"/>
      <c r="N2" s="1"/>
      <c r="O2" s="1"/>
      <c r="P2" s="1"/>
      <c r="Q2" s="2"/>
      <c r="R2" s="1"/>
      <c r="S2" s="1"/>
      <c r="T2" s="1"/>
      <c r="U2" s="1"/>
      <c r="V2" s="1"/>
      <c r="W2" s="1"/>
      <c r="X2" s="1"/>
      <c r="Y2" s="1"/>
      <c r="Z2" s="1"/>
      <c r="AA2" s="1"/>
      <c r="AB2" s="1"/>
      <c r="AC2" s="1"/>
      <c r="AD2" s="1"/>
      <c r="AE2" s="1"/>
      <c r="AF2" s="1"/>
      <c r="AG2" s="1"/>
      <c r="AH2" s="1"/>
      <c r="AI2" s="1"/>
      <c r="AJ2" s="1"/>
    </row>
    <row r="3" spans="1:36" x14ac:dyDescent="0.25">
      <c r="A3" s="1"/>
      <c r="B3" s="1"/>
      <c r="C3" s="1"/>
      <c r="D3" s="1"/>
      <c r="E3" s="1"/>
      <c r="F3" s="1"/>
      <c r="G3" s="1"/>
      <c r="H3" s="1"/>
      <c r="I3" s="1"/>
      <c r="J3" s="1"/>
      <c r="K3" s="1"/>
      <c r="L3" s="1"/>
      <c r="M3" s="1"/>
      <c r="N3" s="1"/>
      <c r="O3" s="1"/>
      <c r="P3" s="1"/>
      <c r="Q3" s="2"/>
      <c r="R3" s="1"/>
      <c r="S3" s="1"/>
      <c r="T3" s="1"/>
      <c r="U3" s="1"/>
      <c r="V3" s="1"/>
      <c r="W3" s="1"/>
      <c r="X3" s="1"/>
      <c r="Y3" s="1"/>
      <c r="Z3" s="1"/>
      <c r="AA3" s="1"/>
      <c r="AB3" s="1"/>
      <c r="AC3" s="1"/>
      <c r="AD3" s="1"/>
      <c r="AE3" s="1"/>
      <c r="AF3" s="1"/>
      <c r="AG3" s="1"/>
      <c r="AH3" s="1"/>
      <c r="AI3" s="1"/>
      <c r="AJ3" s="1"/>
    </row>
    <row r="4" spans="1:36" x14ac:dyDescent="0.25">
      <c r="A4" s="1"/>
      <c r="B4" s="1"/>
      <c r="C4" s="1"/>
      <c r="D4" s="1"/>
      <c r="E4" s="1"/>
      <c r="F4" s="1"/>
      <c r="G4" s="1"/>
      <c r="H4" s="1"/>
      <c r="I4" s="1"/>
      <c r="J4" s="1"/>
      <c r="K4" s="1"/>
      <c r="L4" s="1"/>
      <c r="M4" s="1"/>
      <c r="N4" s="1"/>
      <c r="O4" s="1"/>
      <c r="P4" s="1"/>
      <c r="Q4" s="2"/>
      <c r="R4" s="1"/>
      <c r="S4" s="1"/>
      <c r="T4" s="1"/>
      <c r="U4" s="1"/>
      <c r="V4" s="1"/>
      <c r="W4" s="1"/>
      <c r="X4" s="1"/>
      <c r="Y4" s="1"/>
      <c r="Z4" s="1"/>
      <c r="AA4" s="1"/>
      <c r="AB4" s="1"/>
      <c r="AC4" s="1"/>
      <c r="AD4" s="1"/>
      <c r="AE4" s="1"/>
      <c r="AF4" s="1"/>
      <c r="AG4" s="1"/>
      <c r="AH4" s="1"/>
      <c r="AI4" s="1"/>
      <c r="AJ4" s="1"/>
    </row>
    <row r="5" spans="1:36" x14ac:dyDescent="0.25">
      <c r="A5" s="668" t="s">
        <v>0</v>
      </c>
      <c r="B5" s="668"/>
      <c r="C5" s="668"/>
      <c r="D5" s="668"/>
      <c r="E5" s="669"/>
      <c r="F5" s="668"/>
      <c r="G5" s="668"/>
      <c r="H5" s="669"/>
      <c r="I5" s="669"/>
      <c r="J5" s="669"/>
      <c r="K5" s="669"/>
      <c r="L5" s="669"/>
      <c r="M5" s="668"/>
      <c r="N5" s="668"/>
      <c r="O5" s="668"/>
      <c r="P5" s="668"/>
      <c r="Q5" s="2"/>
      <c r="R5" s="1"/>
      <c r="S5" s="1"/>
      <c r="T5" s="1"/>
      <c r="U5" s="1"/>
      <c r="V5" s="1"/>
      <c r="W5" s="1"/>
      <c r="X5" s="1"/>
      <c r="Y5" s="1"/>
      <c r="Z5" s="1"/>
      <c r="AA5" s="1"/>
      <c r="AB5" s="1"/>
      <c r="AC5" s="1"/>
      <c r="AD5" s="1"/>
      <c r="AE5" s="1"/>
      <c r="AF5" s="1"/>
      <c r="AG5" s="1"/>
      <c r="AH5" s="1"/>
      <c r="AI5" s="1"/>
      <c r="AJ5" s="1"/>
    </row>
    <row r="6" spans="1:36" ht="24.75" customHeight="1" x14ac:dyDescent="0.25">
      <c r="A6" s="670" t="s">
        <v>689</v>
      </c>
      <c r="B6" s="670"/>
      <c r="C6" s="670"/>
      <c r="D6" s="670"/>
      <c r="E6" s="671"/>
      <c r="F6" s="670" t="s">
        <v>690</v>
      </c>
      <c r="G6" s="670"/>
      <c r="H6" s="671"/>
      <c r="I6" s="671"/>
      <c r="J6" s="671"/>
      <c r="K6" s="672" t="s">
        <v>691</v>
      </c>
      <c r="L6" s="672"/>
      <c r="M6" s="673"/>
      <c r="N6" s="673"/>
      <c r="O6" s="673"/>
      <c r="P6" s="673"/>
      <c r="Q6" s="2"/>
      <c r="R6" s="1"/>
      <c r="S6" s="1"/>
      <c r="T6" s="1"/>
      <c r="U6" s="1"/>
      <c r="V6" s="1"/>
      <c r="W6" s="1"/>
      <c r="X6" s="1"/>
      <c r="Y6" s="1"/>
      <c r="Z6" s="1"/>
      <c r="AA6" s="1"/>
      <c r="AB6" s="1"/>
      <c r="AC6" s="1"/>
      <c r="AD6" s="1"/>
      <c r="AE6" s="1"/>
      <c r="AF6" s="1"/>
      <c r="AG6" s="1"/>
      <c r="AH6" s="1"/>
      <c r="AI6" s="1"/>
      <c r="AJ6" s="1"/>
    </row>
    <row r="7" spans="1:36" x14ac:dyDescent="0.25">
      <c r="A7" s="674" t="s">
        <v>1</v>
      </c>
      <c r="B7" s="674"/>
      <c r="C7" s="674"/>
      <c r="D7" s="674"/>
      <c r="E7" s="675"/>
      <c r="F7" s="674"/>
      <c r="G7" s="674"/>
      <c r="H7" s="675"/>
      <c r="I7" s="675"/>
      <c r="J7" s="675"/>
      <c r="K7" s="675"/>
      <c r="L7" s="675"/>
      <c r="M7" s="674"/>
      <c r="N7" s="674"/>
      <c r="O7" s="674"/>
      <c r="P7" s="674"/>
      <c r="Q7" s="2"/>
      <c r="R7" s="1"/>
      <c r="S7" s="1"/>
      <c r="T7" s="1"/>
      <c r="U7" s="1"/>
      <c r="V7" s="1"/>
      <c r="W7" s="1"/>
      <c r="X7" s="1"/>
      <c r="Y7" s="1"/>
      <c r="Z7" s="1"/>
      <c r="AA7" s="1"/>
      <c r="AB7" s="1"/>
      <c r="AC7" s="1"/>
      <c r="AD7" s="1"/>
      <c r="AE7" s="1"/>
      <c r="AF7" s="1"/>
      <c r="AG7" s="1"/>
      <c r="AH7" s="1"/>
      <c r="AI7" s="1"/>
      <c r="AJ7" s="1"/>
    </row>
    <row r="8" spans="1:36" x14ac:dyDescent="0.25">
      <c r="A8" s="666" t="s">
        <v>396</v>
      </c>
      <c r="B8" s="666"/>
      <c r="C8" s="666"/>
      <c r="D8" s="666"/>
      <c r="E8" s="667"/>
      <c r="F8" s="666"/>
      <c r="G8" s="666"/>
      <c r="H8" s="667"/>
      <c r="I8" s="667"/>
      <c r="J8" s="667"/>
      <c r="K8" s="667"/>
      <c r="L8" s="667"/>
      <c r="M8" s="666"/>
      <c r="N8" s="666"/>
      <c r="O8" s="666"/>
      <c r="P8" s="666"/>
      <c r="Q8" s="2"/>
      <c r="R8" s="3"/>
      <c r="S8" s="3"/>
      <c r="T8" s="3"/>
      <c r="U8" s="3"/>
      <c r="V8" s="3"/>
      <c r="W8" s="3"/>
      <c r="X8" s="3"/>
      <c r="Y8" s="3"/>
      <c r="Z8" s="3"/>
      <c r="AA8" s="3"/>
      <c r="AB8" s="3"/>
      <c r="AC8" s="3"/>
      <c r="AD8" s="3"/>
      <c r="AE8" s="3"/>
      <c r="AF8" s="3"/>
      <c r="AG8" s="3"/>
      <c r="AH8" s="3"/>
      <c r="AI8" s="3"/>
      <c r="AJ8" s="3"/>
    </row>
    <row r="9" spans="1:36" x14ac:dyDescent="0.25">
      <c r="A9" s="663" t="s">
        <v>3</v>
      </c>
      <c r="B9" s="663"/>
      <c r="C9" s="663"/>
      <c r="D9" s="663"/>
      <c r="E9" s="664"/>
      <c r="F9" s="663"/>
      <c r="G9" s="663"/>
      <c r="H9" s="664"/>
      <c r="I9" s="664"/>
      <c r="J9" s="664"/>
      <c r="K9" s="664"/>
      <c r="L9" s="664"/>
      <c r="M9" s="663"/>
      <c r="N9" s="663"/>
      <c r="O9" s="663"/>
      <c r="P9" s="663"/>
      <c r="Q9" s="2"/>
      <c r="R9" s="3"/>
      <c r="S9" s="3"/>
      <c r="T9" s="3"/>
      <c r="U9" s="3"/>
      <c r="V9" s="3"/>
      <c r="W9" s="3"/>
      <c r="X9" s="3"/>
      <c r="Y9" s="3"/>
      <c r="Z9" s="3"/>
      <c r="AA9" s="3"/>
      <c r="AB9" s="3"/>
      <c r="AC9" s="3"/>
      <c r="AD9" s="3"/>
      <c r="AE9" s="3"/>
      <c r="AF9" s="3"/>
      <c r="AG9" s="3"/>
      <c r="AH9" s="3"/>
      <c r="AI9" s="3"/>
      <c r="AJ9" s="3"/>
    </row>
    <row r="10" spans="1:36" ht="15.75" thickBot="1" x14ac:dyDescent="0.3">
      <c r="A10" s="663"/>
      <c r="B10" s="663"/>
      <c r="C10" s="663"/>
      <c r="D10" s="663"/>
      <c r="E10" s="664"/>
      <c r="F10" s="663"/>
      <c r="G10" s="663"/>
      <c r="H10" s="664"/>
      <c r="I10" s="664"/>
      <c r="J10" s="664"/>
      <c r="K10" s="664"/>
      <c r="L10" s="664"/>
      <c r="M10" s="663"/>
      <c r="N10" s="663"/>
      <c r="O10" s="663"/>
      <c r="P10" s="663"/>
      <c r="Q10" s="2"/>
      <c r="R10" s="3"/>
      <c r="S10" s="3"/>
      <c r="T10" s="3"/>
      <c r="U10" s="3"/>
      <c r="V10" s="3"/>
      <c r="W10" s="3"/>
      <c r="X10" s="3"/>
      <c r="Y10" s="3"/>
      <c r="Z10" s="3"/>
      <c r="AA10" s="3"/>
      <c r="AB10" s="3"/>
      <c r="AC10" s="3"/>
      <c r="AD10" s="3"/>
      <c r="AE10" s="3"/>
      <c r="AF10" s="3"/>
      <c r="AG10" s="3"/>
      <c r="AH10" s="3"/>
      <c r="AI10" s="3"/>
      <c r="AJ10" s="3"/>
    </row>
    <row r="11" spans="1:36" x14ac:dyDescent="0.25">
      <c r="A11" s="663" t="s">
        <v>4</v>
      </c>
      <c r="B11" s="663"/>
      <c r="C11" s="663"/>
      <c r="D11" s="663"/>
      <c r="E11" s="664"/>
      <c r="F11" s="663"/>
      <c r="G11" s="663"/>
      <c r="H11" s="664"/>
      <c r="I11" s="664"/>
      <c r="J11" s="664"/>
      <c r="K11" s="664"/>
      <c r="L11" s="664"/>
      <c r="M11" s="663"/>
      <c r="N11" s="663"/>
      <c r="O11" s="663"/>
      <c r="P11" s="663"/>
      <c r="Q11" s="2"/>
      <c r="R11" s="447" t="s">
        <v>5</v>
      </c>
      <c r="S11" s="448"/>
      <c r="T11" s="449"/>
      <c r="U11" s="449"/>
      <c r="V11" s="449"/>
      <c r="W11" s="449"/>
      <c r="X11" s="449"/>
      <c r="Y11" s="449"/>
      <c r="Z11" s="449"/>
      <c r="AA11" s="449"/>
      <c r="AB11" s="449"/>
      <c r="AC11" s="449"/>
      <c r="AD11" s="449"/>
      <c r="AE11" s="449"/>
      <c r="AF11" s="449"/>
      <c r="AG11" s="449"/>
      <c r="AH11" s="449"/>
      <c r="AI11" s="449"/>
      <c r="AJ11" s="450"/>
    </row>
    <row r="12" spans="1:36" ht="6.75" customHeight="1" thickBot="1" x14ac:dyDescent="0.3">
      <c r="A12" s="663"/>
      <c r="B12" s="663"/>
      <c r="C12" s="663"/>
      <c r="D12" s="663"/>
      <c r="E12" s="664"/>
      <c r="F12" s="663"/>
      <c r="G12" s="663"/>
      <c r="H12" s="664"/>
      <c r="I12" s="664"/>
      <c r="J12" s="664"/>
      <c r="K12" s="664"/>
      <c r="L12" s="664"/>
      <c r="M12" s="663"/>
      <c r="N12" s="663"/>
      <c r="O12" s="663"/>
      <c r="P12" s="663"/>
      <c r="Q12" s="2"/>
      <c r="R12" s="451"/>
      <c r="S12" s="452"/>
      <c r="T12" s="453"/>
      <c r="U12" s="453"/>
      <c r="V12" s="453"/>
      <c r="W12" s="453"/>
      <c r="X12" s="453"/>
      <c r="Y12" s="453"/>
      <c r="Z12" s="453"/>
      <c r="AA12" s="453"/>
      <c r="AB12" s="453"/>
      <c r="AC12" s="453"/>
      <c r="AD12" s="453"/>
      <c r="AE12" s="453"/>
      <c r="AF12" s="453"/>
      <c r="AG12" s="453"/>
      <c r="AH12" s="453"/>
      <c r="AI12" s="453"/>
      <c r="AJ12" s="454"/>
    </row>
    <row r="13" spans="1:36" ht="15.75" thickBot="1" x14ac:dyDescent="0.3">
      <c r="A13" s="661" t="s">
        <v>6</v>
      </c>
      <c r="B13" s="661" t="s">
        <v>7</v>
      </c>
      <c r="C13" s="661"/>
      <c r="D13" s="661"/>
      <c r="E13" s="665"/>
      <c r="F13" s="661"/>
      <c r="G13" s="661" t="s">
        <v>8</v>
      </c>
      <c r="H13" s="665" t="s">
        <v>9</v>
      </c>
      <c r="I13" s="665"/>
      <c r="J13" s="665"/>
      <c r="K13" s="665"/>
      <c r="L13" s="665" t="s">
        <v>10</v>
      </c>
      <c r="M13" s="661" t="s">
        <v>11</v>
      </c>
      <c r="N13" s="661" t="s">
        <v>12</v>
      </c>
      <c r="O13" s="661" t="s">
        <v>13</v>
      </c>
      <c r="P13" s="661" t="s">
        <v>14</v>
      </c>
      <c r="Q13" s="4"/>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row>
    <row r="14" spans="1:36" ht="26.25" thickBot="1" x14ac:dyDescent="0.3">
      <c r="A14" s="661"/>
      <c r="B14" s="153" t="s">
        <v>20</v>
      </c>
      <c r="C14" s="153" t="s">
        <v>21</v>
      </c>
      <c r="D14" s="153" t="s">
        <v>22</v>
      </c>
      <c r="E14" s="154" t="s">
        <v>23</v>
      </c>
      <c r="F14" s="153" t="s">
        <v>24</v>
      </c>
      <c r="G14" s="661"/>
      <c r="H14" s="154" t="s">
        <v>25</v>
      </c>
      <c r="I14" s="154" t="s">
        <v>26</v>
      </c>
      <c r="J14" s="154" t="s">
        <v>27</v>
      </c>
      <c r="K14" s="154" t="s">
        <v>28</v>
      </c>
      <c r="L14" s="665"/>
      <c r="M14" s="661"/>
      <c r="N14" s="661"/>
      <c r="O14" s="661"/>
      <c r="P14" s="661"/>
      <c r="Q14" s="4"/>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36" ht="64.5" thickBot="1" x14ac:dyDescent="0.3">
      <c r="A15" s="655"/>
      <c r="B15" s="655"/>
      <c r="C15" s="155"/>
      <c r="D15" s="156"/>
      <c r="E15" s="157"/>
      <c r="F15" s="153"/>
      <c r="G15" s="656"/>
      <c r="H15" s="157"/>
      <c r="I15" s="157"/>
      <c r="J15" s="157"/>
      <c r="K15" s="157"/>
      <c r="L15" s="657"/>
      <c r="M15" s="655"/>
      <c r="N15" s="659"/>
      <c r="O15" s="655"/>
      <c r="P15" s="660"/>
      <c r="Q15" s="4"/>
      <c r="R15" s="654" t="s">
        <v>397</v>
      </c>
      <c r="S15" s="85" t="s">
        <v>398</v>
      </c>
      <c r="T15" s="18">
        <v>280</v>
      </c>
      <c r="U15" s="18">
        <v>310</v>
      </c>
      <c r="V15" s="18">
        <v>400</v>
      </c>
      <c r="W15" s="19">
        <f>+IF($D15="Porcentaje",IF(AND(T15&lt;&gt;"",U15="",V15=""),T15,IF(AND(T15&lt;&gt;"",U15&lt;&gt;"",V15=""),U15,IF(AND(T15&lt;&gt;"",U15&lt;&gt;"",V15&lt;&gt;""),V15,0))),SUM(T15:V15))</f>
        <v>990</v>
      </c>
      <c r="X15" s="18">
        <v>370</v>
      </c>
      <c r="Y15" s="18">
        <v>330</v>
      </c>
      <c r="Z15" s="18">
        <v>400</v>
      </c>
      <c r="AA15" s="19">
        <f>+IF($D15="Porcentaje",IF(AND(X15&lt;&gt;"",Y15="",Z15=""),X15,IF(AND(X15&lt;&gt;"",Y15&lt;&gt;"",Z15=""),Y15,IF(AND(X15&lt;&gt;"",Y15&lt;&gt;"",Z15&lt;&gt;""),Z15,0))),SUM(X15:Z15))</f>
        <v>1100</v>
      </c>
      <c r="AB15" s="18">
        <v>255</v>
      </c>
      <c r="AC15" s="18">
        <v>295</v>
      </c>
      <c r="AD15" s="18">
        <v>260</v>
      </c>
      <c r="AE15" s="19">
        <f>+IF($D15="Porcentaje",IF(AND(AB15&lt;&gt;"",AC15="",AD15=""),AB15,IF(AND(AB15&lt;&gt;"",AC15&lt;&gt;"",AD15=""),AC15,IF(AND(AB15&lt;&gt;"",AC15&lt;&gt;"",AD15&lt;&gt;""),AD15,0))),SUM(AB15:AD15))</f>
        <v>810</v>
      </c>
      <c r="AF15" s="18">
        <v>290</v>
      </c>
      <c r="AG15" s="18">
        <v>400</v>
      </c>
      <c r="AH15" s="18">
        <v>310</v>
      </c>
      <c r="AI15" s="19">
        <f>+IF($D15="Porcentaje",IF(AND(AF15&lt;&gt;"",AG15="",AH15=""),AF15,IF(AND(AF15&lt;&gt;"",AG15&lt;&gt;"",AH15=""),AG15,IF(AND(AF15&lt;&gt;"",AG15&lt;&gt;"",AH15&lt;&gt;""),AH15,0))),SUM(AF15:AH15))</f>
        <v>1000</v>
      </c>
      <c r="AJ15" s="1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3900</v>
      </c>
    </row>
    <row r="16" spans="1:36" ht="47.25" customHeight="1" thickBot="1" x14ac:dyDescent="0.3">
      <c r="A16" s="655"/>
      <c r="B16" s="655"/>
      <c r="C16" s="155"/>
      <c r="D16" s="156"/>
      <c r="E16" s="157"/>
      <c r="F16" s="153"/>
      <c r="G16" s="656"/>
      <c r="H16" s="157"/>
      <c r="I16" s="157"/>
      <c r="J16" s="157"/>
      <c r="K16" s="157"/>
      <c r="L16" s="657"/>
      <c r="M16" s="655"/>
      <c r="N16" s="659"/>
      <c r="O16" s="655"/>
      <c r="P16" s="660"/>
      <c r="Q16" s="4"/>
      <c r="R16" s="654"/>
      <c r="S16" s="85" t="s">
        <v>403</v>
      </c>
      <c r="T16" s="18">
        <v>98000</v>
      </c>
      <c r="U16" s="18">
        <v>108500</v>
      </c>
      <c r="V16" s="18">
        <v>140000</v>
      </c>
      <c r="W16" s="19">
        <f t="shared" ref="W16:W22" si="0">+IF($D16="Porcentaje",IF(AND(T16&lt;&gt;"",U16="",V16=""),T16,IF(AND(T16&lt;&gt;"",U16&lt;&gt;"",V16=""),U16,IF(AND(T16&lt;&gt;"",U16&lt;&gt;"",V16&lt;&gt;""),V16,0))),SUM(T16:V16))</f>
        <v>346500</v>
      </c>
      <c r="X16" s="18">
        <v>129500</v>
      </c>
      <c r="Y16" s="18">
        <v>115500</v>
      </c>
      <c r="Z16" s="18">
        <v>140000</v>
      </c>
      <c r="AA16" s="19">
        <f t="shared" ref="AA16:AA21" si="1">+IF($D16="Porcentaje",IF(AND(X16&lt;&gt;"",Y16="",Z16=""),X16,IF(AND(X16&lt;&gt;"",Y16&lt;&gt;"",Z16=""),Y16,IF(AND(X16&lt;&gt;"",Y16&lt;&gt;"",Z16&lt;&gt;""),Z16,0))),SUM(X16:Z16))</f>
        <v>385000</v>
      </c>
      <c r="AB16" s="18">
        <v>89250</v>
      </c>
      <c r="AC16" s="18">
        <v>103250</v>
      </c>
      <c r="AD16" s="18">
        <v>91000</v>
      </c>
      <c r="AE16" s="19">
        <f t="shared" ref="AE16:AE21" si="2">+IF($D16="Porcentaje",IF(AND(AB16&lt;&gt;"",AC16="",AD16=""),AB16,IF(AND(AB16&lt;&gt;"",AC16&lt;&gt;"",AD16=""),AC16,IF(AND(AB16&lt;&gt;"",AC16&lt;&gt;"",AD16&lt;&gt;""),AD16,0))),SUM(AB16:AD16))</f>
        <v>283500</v>
      </c>
      <c r="AF16" s="18">
        <v>101500</v>
      </c>
      <c r="AG16" s="18">
        <v>140000</v>
      </c>
      <c r="AH16" s="18">
        <v>108500</v>
      </c>
      <c r="AI16" s="19">
        <f t="shared" ref="AI16:AI22" si="3">+IF($D16="Porcentaje",IF(AND(AF16&lt;&gt;"",AG16="",AH16=""),AF16,IF(AND(AF16&lt;&gt;"",AG16&lt;&gt;"",AH16=""),AG16,IF(AND(AF16&lt;&gt;"",AG16&lt;&gt;"",AH16&lt;&gt;""),AH16,0))),SUM(AF16:AH16))</f>
        <v>350000</v>
      </c>
      <c r="AJ16" s="19">
        <f t="shared" ref="AJ16:AJ22" si="4">+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1365000</v>
      </c>
    </row>
    <row r="17" spans="1:36" ht="64.5" thickBot="1" x14ac:dyDescent="0.3">
      <c r="A17" s="655"/>
      <c r="B17" s="655"/>
      <c r="C17" s="155"/>
      <c r="D17" s="156"/>
      <c r="E17" s="157"/>
      <c r="F17" s="153"/>
      <c r="G17" s="656"/>
      <c r="H17" s="157"/>
      <c r="I17" s="157"/>
      <c r="J17" s="157"/>
      <c r="K17" s="157"/>
      <c r="L17" s="657"/>
      <c r="M17" s="655"/>
      <c r="N17" s="659"/>
      <c r="O17" s="655"/>
      <c r="P17" s="660"/>
      <c r="Q17" s="4"/>
      <c r="R17" s="654" t="s">
        <v>404</v>
      </c>
      <c r="S17" s="85" t="s">
        <v>405</v>
      </c>
      <c r="T17" s="18">
        <v>330</v>
      </c>
      <c r="U17" s="18">
        <v>370</v>
      </c>
      <c r="V17" s="18">
        <v>400</v>
      </c>
      <c r="W17" s="19">
        <f t="shared" si="0"/>
        <v>1100</v>
      </c>
      <c r="X17" s="18">
        <v>415</v>
      </c>
      <c r="Y17" s="18">
        <v>400</v>
      </c>
      <c r="Z17" s="18">
        <v>485</v>
      </c>
      <c r="AA17" s="19">
        <f t="shared" si="1"/>
        <v>1300</v>
      </c>
      <c r="AB17" s="18">
        <v>230</v>
      </c>
      <c r="AC17" s="18">
        <v>315</v>
      </c>
      <c r="AD17" s="18">
        <v>280</v>
      </c>
      <c r="AE17" s="19">
        <f t="shared" si="2"/>
        <v>825</v>
      </c>
      <c r="AF17" s="18">
        <v>300</v>
      </c>
      <c r="AG17" s="18">
        <v>315</v>
      </c>
      <c r="AH17" s="18">
        <v>360</v>
      </c>
      <c r="AI17" s="19">
        <f t="shared" si="3"/>
        <v>975</v>
      </c>
      <c r="AJ17" s="19">
        <f t="shared" si="4"/>
        <v>4200</v>
      </c>
    </row>
    <row r="18" spans="1:36" ht="49.5" customHeight="1" thickBot="1" x14ac:dyDescent="0.3">
      <c r="A18" s="655"/>
      <c r="B18" s="655"/>
      <c r="C18" s="155"/>
      <c r="D18" s="156"/>
      <c r="E18" s="157"/>
      <c r="F18" s="153"/>
      <c r="G18" s="656"/>
      <c r="H18" s="157"/>
      <c r="I18" s="157"/>
      <c r="J18" s="157"/>
      <c r="K18" s="157"/>
      <c r="L18" s="657"/>
      <c r="M18" s="655"/>
      <c r="N18" s="659"/>
      <c r="O18" s="655"/>
      <c r="P18" s="660"/>
      <c r="Q18" s="4"/>
      <c r="R18" s="658"/>
      <c r="S18" s="85" t="s">
        <v>403</v>
      </c>
      <c r="T18" s="18">
        <v>462000</v>
      </c>
      <c r="U18" s="18">
        <v>518000</v>
      </c>
      <c r="V18" s="18">
        <v>560000</v>
      </c>
      <c r="W18" s="19">
        <f t="shared" si="0"/>
        <v>1540000</v>
      </c>
      <c r="X18" s="18">
        <v>581000</v>
      </c>
      <c r="Y18" s="18">
        <v>560000</v>
      </c>
      <c r="Z18" s="18">
        <v>679000</v>
      </c>
      <c r="AA18" s="19">
        <f t="shared" si="1"/>
        <v>1820000</v>
      </c>
      <c r="AB18" s="18">
        <v>322000</v>
      </c>
      <c r="AC18" s="18">
        <v>441000</v>
      </c>
      <c r="AD18" s="18">
        <v>392000</v>
      </c>
      <c r="AE18" s="19">
        <f t="shared" si="2"/>
        <v>1155000</v>
      </c>
      <c r="AF18" s="18">
        <v>420000</v>
      </c>
      <c r="AG18" s="18">
        <v>441000</v>
      </c>
      <c r="AH18" s="18">
        <v>504000</v>
      </c>
      <c r="AI18" s="19">
        <f t="shared" si="3"/>
        <v>1365000</v>
      </c>
      <c r="AJ18" s="19">
        <f t="shared" si="4"/>
        <v>5880000</v>
      </c>
    </row>
    <row r="19" spans="1:36" ht="64.5" thickBot="1" x14ac:dyDescent="0.3">
      <c r="A19" s="655"/>
      <c r="B19" s="655"/>
      <c r="C19" s="155"/>
      <c r="D19" s="156"/>
      <c r="E19" s="157"/>
      <c r="F19" s="661"/>
      <c r="G19" s="656"/>
      <c r="H19" s="157"/>
      <c r="I19" s="157"/>
      <c r="J19" s="157"/>
      <c r="K19" s="157"/>
      <c r="L19" s="657"/>
      <c r="M19" s="655"/>
      <c r="N19" s="659"/>
      <c r="O19" s="655"/>
      <c r="P19" s="660"/>
      <c r="Q19" s="4"/>
      <c r="R19" s="652" t="s">
        <v>407</v>
      </c>
      <c r="S19" s="87" t="s">
        <v>408</v>
      </c>
      <c r="T19" s="18">
        <v>0</v>
      </c>
      <c r="U19" s="18">
        <v>0</v>
      </c>
      <c r="V19" s="18">
        <v>1</v>
      </c>
      <c r="W19" s="19">
        <f t="shared" si="0"/>
        <v>1</v>
      </c>
      <c r="X19" s="18">
        <v>0</v>
      </c>
      <c r="Y19" s="18">
        <v>4</v>
      </c>
      <c r="Z19" s="18">
        <v>0</v>
      </c>
      <c r="AA19" s="19">
        <f t="shared" si="1"/>
        <v>4</v>
      </c>
      <c r="AB19" s="18">
        <v>1</v>
      </c>
      <c r="AC19" s="18"/>
      <c r="AD19" s="18">
        <v>0</v>
      </c>
      <c r="AE19" s="19">
        <f t="shared" si="2"/>
        <v>1</v>
      </c>
      <c r="AF19" s="18">
        <v>0</v>
      </c>
      <c r="AG19" s="18">
        <v>0</v>
      </c>
      <c r="AH19" s="18">
        <v>4</v>
      </c>
      <c r="AI19" s="19">
        <f t="shared" si="3"/>
        <v>4</v>
      </c>
      <c r="AJ19" s="19">
        <f t="shared" si="4"/>
        <v>10</v>
      </c>
    </row>
    <row r="20" spans="1:36" ht="48" customHeight="1" thickBot="1" x14ac:dyDescent="0.3">
      <c r="A20" s="655"/>
      <c r="B20" s="655"/>
      <c r="C20" s="155"/>
      <c r="D20" s="156"/>
      <c r="E20" s="157"/>
      <c r="F20" s="661"/>
      <c r="G20" s="656"/>
      <c r="H20" s="157"/>
      <c r="I20" s="157"/>
      <c r="J20" s="157"/>
      <c r="K20" s="157"/>
      <c r="L20" s="657"/>
      <c r="M20" s="655"/>
      <c r="N20" s="659"/>
      <c r="O20" s="655"/>
      <c r="P20" s="660"/>
      <c r="Q20" s="4"/>
      <c r="R20" s="653"/>
      <c r="S20" s="88" t="s">
        <v>403</v>
      </c>
      <c r="T20" s="18">
        <v>0</v>
      </c>
      <c r="U20" s="18">
        <v>0</v>
      </c>
      <c r="V20" s="18">
        <v>10000</v>
      </c>
      <c r="W20" s="19">
        <f t="shared" si="0"/>
        <v>10000</v>
      </c>
      <c r="X20" s="18">
        <v>0</v>
      </c>
      <c r="Y20" s="18">
        <v>40000</v>
      </c>
      <c r="Z20" s="18">
        <v>0</v>
      </c>
      <c r="AA20" s="19">
        <f t="shared" si="1"/>
        <v>40000</v>
      </c>
      <c r="AB20" s="18">
        <v>10000</v>
      </c>
      <c r="AC20" s="18"/>
      <c r="AD20" s="18">
        <v>0</v>
      </c>
      <c r="AE20" s="19">
        <f t="shared" si="2"/>
        <v>10000</v>
      </c>
      <c r="AF20" s="18"/>
      <c r="AG20" s="18"/>
      <c r="AH20" s="18">
        <v>40000</v>
      </c>
      <c r="AI20" s="19">
        <f t="shared" si="3"/>
        <v>40000</v>
      </c>
      <c r="AJ20" s="19">
        <f t="shared" si="4"/>
        <v>100000</v>
      </c>
    </row>
    <row r="21" spans="1:36" ht="51.75" thickBot="1" x14ac:dyDescent="0.3">
      <c r="A21" s="655"/>
      <c r="B21" s="662"/>
      <c r="C21" s="155"/>
      <c r="D21" s="156"/>
      <c r="E21" s="157"/>
      <c r="F21" s="661"/>
      <c r="G21" s="656"/>
      <c r="H21" s="157"/>
      <c r="I21" s="157"/>
      <c r="J21" s="157"/>
      <c r="K21" s="157"/>
      <c r="L21" s="657"/>
      <c r="M21" s="655"/>
      <c r="N21" s="659"/>
      <c r="O21" s="655"/>
      <c r="P21" s="660"/>
      <c r="Q21" s="4"/>
      <c r="R21" s="650" t="s">
        <v>410</v>
      </c>
      <c r="S21" s="89" t="s">
        <v>411</v>
      </c>
      <c r="T21" s="18">
        <v>0</v>
      </c>
      <c r="U21" s="18">
        <v>1</v>
      </c>
      <c r="V21" s="18">
        <v>0</v>
      </c>
      <c r="W21" s="19">
        <f t="shared" si="0"/>
        <v>1</v>
      </c>
      <c r="X21" s="18">
        <v>1</v>
      </c>
      <c r="Y21" s="18">
        <v>0</v>
      </c>
      <c r="Z21" s="18">
        <v>1</v>
      </c>
      <c r="AA21" s="19">
        <f t="shared" si="1"/>
        <v>2</v>
      </c>
      <c r="AB21" s="18">
        <v>0</v>
      </c>
      <c r="AC21" s="18">
        <v>1</v>
      </c>
      <c r="AD21" s="18">
        <v>0</v>
      </c>
      <c r="AE21" s="19">
        <f t="shared" si="2"/>
        <v>1</v>
      </c>
      <c r="AF21" s="18">
        <v>0</v>
      </c>
      <c r="AG21" s="18">
        <v>0</v>
      </c>
      <c r="AH21" s="18">
        <v>1</v>
      </c>
      <c r="AI21" s="19">
        <v>1</v>
      </c>
      <c r="AJ21" s="19"/>
    </row>
    <row r="22" spans="1:36" ht="70.5" customHeight="1" thickBot="1" x14ac:dyDescent="0.3">
      <c r="A22" s="655"/>
      <c r="B22" s="662"/>
      <c r="C22" s="155"/>
      <c r="D22" s="156"/>
      <c r="E22" s="157"/>
      <c r="F22" s="661"/>
      <c r="G22" s="656"/>
      <c r="H22" s="157"/>
      <c r="I22" s="157"/>
      <c r="J22" s="157"/>
      <c r="K22" s="157"/>
      <c r="L22" s="657"/>
      <c r="M22" s="655"/>
      <c r="N22" s="659"/>
      <c r="O22" s="655"/>
      <c r="P22" s="660"/>
      <c r="Q22" s="4"/>
      <c r="R22" s="651"/>
      <c r="S22" s="90" t="s">
        <v>403</v>
      </c>
      <c r="T22" s="18"/>
      <c r="U22" s="18">
        <v>18000</v>
      </c>
      <c r="V22" s="18"/>
      <c r="W22" s="19">
        <f t="shared" si="0"/>
        <v>18000</v>
      </c>
      <c r="X22" s="18"/>
      <c r="Y22" s="18"/>
      <c r="Z22" s="18"/>
      <c r="AA22" s="19">
        <v>36000</v>
      </c>
      <c r="AB22" s="18"/>
      <c r="AC22" s="18"/>
      <c r="AD22" s="18"/>
      <c r="AE22" s="19">
        <v>18000</v>
      </c>
      <c r="AF22" s="18"/>
      <c r="AG22" s="18"/>
      <c r="AH22" s="18">
        <v>18000</v>
      </c>
      <c r="AI22" s="19">
        <f t="shared" si="3"/>
        <v>18000</v>
      </c>
      <c r="AJ22" s="19">
        <f t="shared" si="4"/>
        <v>90000</v>
      </c>
    </row>
  </sheetData>
  <mergeCells count="47">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O13:O14"/>
    <mergeCell ref="P13:P14"/>
    <mergeCell ref="A15:A22"/>
    <mergeCell ref="B15:B16"/>
    <mergeCell ref="G15:G16"/>
    <mergeCell ref="L15:L16"/>
    <mergeCell ref="M15:M22"/>
    <mergeCell ref="B19:B20"/>
    <mergeCell ref="F19:F20"/>
    <mergeCell ref="G19:G20"/>
    <mergeCell ref="L19:L20"/>
    <mergeCell ref="B21:B22"/>
    <mergeCell ref="F21:F22"/>
    <mergeCell ref="G21:G22"/>
    <mergeCell ref="L21:L22"/>
    <mergeCell ref="R21:R22"/>
    <mergeCell ref="R19:R20"/>
    <mergeCell ref="R15:R16"/>
    <mergeCell ref="B17:B18"/>
    <mergeCell ref="G17:G18"/>
    <mergeCell ref="L17:L18"/>
    <mergeCell ref="R17:R18"/>
    <mergeCell ref="N15:N22"/>
    <mergeCell ref="O15:O22"/>
    <mergeCell ref="P15:P22"/>
  </mergeCells>
  <dataValidations count="2">
    <dataValidation type="list" allowBlank="1" showInputMessage="1" showErrorMessage="1" sqref="F15:F19 F21" xr:uid="{1E94FCB6-79BC-4168-A989-EFB3D8D045E0}">
      <formula1>"A,B,C"</formula1>
    </dataValidation>
    <dataValidation type="list" allowBlank="1" showInputMessage="1" showErrorMessage="1" sqref="D15:D22" xr:uid="{16C81378-7002-471B-BFFE-AA879853C0D0}">
      <formula1>"Unidad,Porcentaje,Monetario"</formula1>
    </dataValidation>
  </dataValidations>
  <pageMargins left="0.7" right="0.7" top="0.75" bottom="0.75" header="0.3" footer="0.3"/>
  <pageSetup paperSize="5"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4D7A-D511-4A35-BAD9-5E40F068EA0F}">
  <sheetPr codeName="Hoja13">
    <pageSetUpPr fitToPage="1"/>
  </sheetPr>
  <dimension ref="A1:AJ19"/>
  <sheetViews>
    <sheetView tabSelected="1" topLeftCell="A3" zoomScale="70" zoomScaleNormal="70" workbookViewId="0">
      <selection activeCell="C30" sqref="C30"/>
    </sheetView>
  </sheetViews>
  <sheetFormatPr baseColWidth="10" defaultRowHeight="12.75" x14ac:dyDescent="0.2"/>
  <cols>
    <col min="1" max="1" width="20.5703125" style="2" bestFit="1" customWidth="1"/>
    <col min="2" max="2" width="18" style="2" customWidth="1"/>
    <col min="3" max="3" width="18.42578125" style="2" customWidth="1"/>
    <col min="4" max="4" width="14.28515625" style="2" customWidth="1"/>
    <col min="5" max="5" width="16.140625" style="2" customWidth="1"/>
    <col min="6" max="6" width="14.140625" style="2" customWidth="1"/>
    <col min="7" max="7" width="25.85546875" style="2" customWidth="1"/>
    <col min="8" max="8" width="14.28515625" style="2" customWidth="1"/>
    <col min="9" max="9" width="14.7109375" style="2" customWidth="1"/>
    <col min="10" max="10" width="15.28515625" style="2" customWidth="1"/>
    <col min="11" max="11" width="14.42578125" style="2" customWidth="1"/>
    <col min="12" max="12" width="18.85546875" style="2" customWidth="1"/>
    <col min="13" max="13" width="18.140625" style="2" customWidth="1"/>
    <col min="14" max="14" width="14.42578125" style="2" bestFit="1" customWidth="1"/>
    <col min="15" max="15" width="24.85546875" style="2" customWidth="1"/>
    <col min="16" max="16" width="20.42578125" style="2" customWidth="1"/>
    <col min="17" max="17" width="11.42578125" style="2"/>
    <col min="18" max="18" width="33.5703125" style="2" customWidth="1"/>
    <col min="19" max="19" width="19" style="2" customWidth="1"/>
    <col min="20" max="22" width="8.5703125" style="2" bestFit="1" customWidth="1"/>
    <col min="23" max="23" width="9.7109375" style="2" bestFit="1" customWidth="1"/>
    <col min="24" max="26" width="8.5703125" style="2" bestFit="1" customWidth="1"/>
    <col min="27" max="27" width="19" style="2" bestFit="1" customWidth="1"/>
    <col min="28" max="29" width="8.5703125" style="2" bestFit="1" customWidth="1"/>
    <col min="30" max="30" width="11" style="2" bestFit="1" customWidth="1"/>
    <col min="31" max="31" width="9.7109375" style="2" bestFit="1" customWidth="1"/>
    <col min="32" max="32" width="8.5703125" style="2" bestFit="1" customWidth="1"/>
    <col min="33" max="33" width="10.5703125" style="2" bestFit="1" customWidth="1"/>
    <col min="34" max="34" width="10" style="2" bestFit="1" customWidth="1"/>
    <col min="35" max="35" width="9.7109375" style="2" bestFit="1" customWidth="1"/>
    <col min="36" max="36" width="10.5703125" style="2" bestFit="1" customWidth="1"/>
    <col min="37" max="16384" width="11.42578125" style="2"/>
  </cols>
  <sheetData>
    <row r="1" spans="1:36" x14ac:dyDescent="0.2">
      <c r="A1" s="1"/>
      <c r="B1" s="1"/>
      <c r="C1" s="1"/>
      <c r="D1" s="1"/>
      <c r="E1" s="1"/>
      <c r="F1" s="1"/>
      <c r="G1" s="1"/>
      <c r="H1" s="1"/>
      <c r="I1" s="1"/>
      <c r="J1" s="1"/>
      <c r="K1" s="1"/>
      <c r="L1" s="1"/>
      <c r="M1" s="1"/>
      <c r="N1" s="1"/>
      <c r="O1" s="1"/>
      <c r="P1" s="1"/>
      <c r="R1" s="1"/>
      <c r="S1" s="1"/>
      <c r="T1" s="1"/>
      <c r="U1" s="1"/>
      <c r="V1" s="1"/>
      <c r="W1" s="1"/>
      <c r="X1" s="1"/>
      <c r="Y1" s="1"/>
      <c r="Z1" s="1"/>
      <c r="AA1" s="1"/>
      <c r="AB1" s="1"/>
      <c r="AC1" s="1"/>
      <c r="AD1" s="1"/>
      <c r="AE1" s="1"/>
      <c r="AF1" s="1"/>
      <c r="AG1" s="1"/>
      <c r="AH1" s="1"/>
      <c r="AI1" s="1"/>
      <c r="AJ1" s="1"/>
    </row>
    <row r="2" spans="1:36" x14ac:dyDescent="0.2">
      <c r="A2" s="1"/>
      <c r="B2" s="1"/>
      <c r="C2" s="1"/>
      <c r="D2" s="1"/>
      <c r="E2" s="1"/>
      <c r="F2" s="1"/>
      <c r="G2" s="1"/>
      <c r="H2" s="1"/>
      <c r="I2" s="1"/>
      <c r="J2" s="1"/>
      <c r="K2" s="1"/>
      <c r="L2" s="1"/>
      <c r="M2" s="1"/>
      <c r="N2" s="1"/>
      <c r="O2" s="1"/>
      <c r="P2" s="1"/>
      <c r="R2" s="1"/>
      <c r="S2" s="1"/>
      <c r="T2" s="1"/>
      <c r="U2" s="1"/>
      <c r="V2" s="1"/>
      <c r="W2" s="1"/>
      <c r="X2" s="1"/>
      <c r="Y2" s="1"/>
      <c r="Z2" s="1"/>
      <c r="AA2" s="1"/>
      <c r="AB2" s="1"/>
      <c r="AC2" s="1"/>
      <c r="AD2" s="1"/>
      <c r="AE2" s="1"/>
      <c r="AF2" s="1"/>
      <c r="AG2" s="1"/>
      <c r="AH2" s="1"/>
      <c r="AI2" s="1"/>
      <c r="AJ2" s="1"/>
    </row>
    <row r="3" spans="1:36" x14ac:dyDescent="0.2">
      <c r="A3" s="1"/>
      <c r="B3" s="1"/>
      <c r="C3" s="1"/>
      <c r="D3" s="1"/>
      <c r="E3" s="1"/>
      <c r="F3" s="1"/>
      <c r="G3" s="1"/>
      <c r="H3" s="1"/>
      <c r="I3" s="1"/>
      <c r="J3" s="1"/>
      <c r="K3" s="1"/>
      <c r="L3" s="1"/>
      <c r="M3" s="1"/>
      <c r="N3" s="1"/>
      <c r="O3" s="1"/>
      <c r="P3" s="1"/>
      <c r="R3" s="1"/>
      <c r="S3" s="1"/>
      <c r="T3" s="1"/>
      <c r="U3" s="1"/>
      <c r="V3" s="1"/>
      <c r="W3" s="1"/>
      <c r="X3" s="1"/>
      <c r="Y3" s="1"/>
      <c r="Z3" s="1"/>
      <c r="AA3" s="1"/>
      <c r="AB3" s="1"/>
      <c r="AC3" s="1"/>
      <c r="AD3" s="1"/>
      <c r="AE3" s="1"/>
      <c r="AF3" s="1"/>
      <c r="AG3" s="1"/>
      <c r="AH3" s="1"/>
      <c r="AI3" s="1"/>
      <c r="AJ3" s="1"/>
    </row>
    <row r="4" spans="1:36" ht="13.5" thickBot="1" x14ac:dyDescent="0.25">
      <c r="A4" s="1"/>
      <c r="B4" s="1"/>
      <c r="C4" s="1"/>
      <c r="D4" s="1"/>
      <c r="E4" s="1"/>
      <c r="F4" s="1"/>
      <c r="G4" s="1"/>
      <c r="H4" s="1"/>
      <c r="I4" s="1"/>
      <c r="J4" s="1"/>
      <c r="K4" s="1"/>
      <c r="L4" s="1"/>
      <c r="M4" s="1"/>
      <c r="N4" s="1"/>
      <c r="O4" s="1"/>
      <c r="P4" s="1"/>
      <c r="R4" s="1"/>
      <c r="S4" s="1"/>
      <c r="T4" s="1"/>
      <c r="U4" s="1"/>
      <c r="V4" s="1"/>
      <c r="W4" s="1"/>
      <c r="X4" s="1"/>
      <c r="Y4" s="1"/>
      <c r="Z4" s="1"/>
      <c r="AA4" s="1"/>
      <c r="AB4" s="1"/>
      <c r="AC4" s="1"/>
      <c r="AD4" s="1"/>
      <c r="AE4" s="1"/>
      <c r="AF4" s="1"/>
      <c r="AG4" s="1"/>
      <c r="AH4" s="1"/>
      <c r="AI4" s="1"/>
      <c r="AJ4" s="1"/>
    </row>
    <row r="5" spans="1:36" ht="13.5" thickBot="1" x14ac:dyDescent="0.25">
      <c r="A5" s="469" t="s">
        <v>0</v>
      </c>
      <c r="B5" s="470"/>
      <c r="C5" s="470"/>
      <c r="D5" s="470"/>
      <c r="E5" s="471"/>
      <c r="F5" s="470"/>
      <c r="G5" s="470"/>
      <c r="H5" s="471"/>
      <c r="I5" s="471"/>
      <c r="J5" s="471"/>
      <c r="K5" s="471"/>
      <c r="L5" s="471"/>
      <c r="M5" s="470"/>
      <c r="N5" s="470"/>
      <c r="O5" s="470"/>
      <c r="P5" s="472"/>
      <c r="R5" s="1"/>
      <c r="S5" s="1"/>
      <c r="T5" s="1"/>
      <c r="U5" s="1"/>
      <c r="V5" s="1"/>
      <c r="W5" s="1"/>
      <c r="X5" s="1"/>
      <c r="Y5" s="1"/>
      <c r="Z5" s="1"/>
      <c r="AA5" s="1"/>
      <c r="AB5" s="1"/>
      <c r="AC5" s="1"/>
      <c r="AD5" s="1"/>
      <c r="AE5" s="1"/>
      <c r="AF5" s="1"/>
      <c r="AG5" s="1"/>
      <c r="AH5" s="1"/>
      <c r="AI5" s="1"/>
      <c r="AJ5" s="1"/>
    </row>
    <row r="6" spans="1:36" ht="13.5" thickBot="1" x14ac:dyDescent="0.25">
      <c r="A6" s="473" t="s">
        <v>65</v>
      </c>
      <c r="B6" s="473"/>
      <c r="C6" s="473"/>
      <c r="D6" s="473"/>
      <c r="E6" s="474"/>
      <c r="F6" s="473" t="s">
        <v>66</v>
      </c>
      <c r="G6" s="473"/>
      <c r="H6" s="474"/>
      <c r="I6" s="474"/>
      <c r="J6" s="474"/>
      <c r="K6" s="475" t="s">
        <v>67</v>
      </c>
      <c r="L6" s="476"/>
      <c r="M6" s="477"/>
      <c r="N6" s="477"/>
      <c r="O6" s="477"/>
      <c r="P6" s="478"/>
      <c r="R6" s="1"/>
      <c r="S6" s="1"/>
      <c r="T6" s="1"/>
      <c r="U6" s="1"/>
      <c r="V6" s="1"/>
      <c r="W6" s="1"/>
      <c r="X6" s="1"/>
      <c r="Y6" s="1"/>
      <c r="Z6" s="1"/>
      <c r="AA6" s="1"/>
      <c r="AB6" s="1"/>
      <c r="AC6" s="1"/>
      <c r="AD6" s="1"/>
      <c r="AE6" s="1"/>
      <c r="AF6" s="1"/>
      <c r="AG6" s="1"/>
      <c r="AH6" s="1"/>
      <c r="AI6" s="1"/>
      <c r="AJ6" s="1"/>
    </row>
    <row r="7" spans="1:36" ht="13.5" thickBot="1" x14ac:dyDescent="0.25">
      <c r="A7" s="479" t="s">
        <v>1</v>
      </c>
      <c r="B7" s="480"/>
      <c r="C7" s="480"/>
      <c r="D7" s="480"/>
      <c r="E7" s="481"/>
      <c r="F7" s="480"/>
      <c r="G7" s="480"/>
      <c r="H7" s="481"/>
      <c r="I7" s="481"/>
      <c r="J7" s="481"/>
      <c r="K7" s="481"/>
      <c r="L7" s="481"/>
      <c r="M7" s="480"/>
      <c r="N7" s="480"/>
      <c r="O7" s="480"/>
      <c r="P7" s="482"/>
      <c r="R7" s="1"/>
      <c r="S7" s="1"/>
      <c r="T7" s="1"/>
      <c r="U7" s="1"/>
      <c r="V7" s="1"/>
      <c r="W7" s="1"/>
      <c r="X7" s="1"/>
      <c r="Y7" s="1"/>
      <c r="Z7" s="1"/>
      <c r="AA7" s="1"/>
      <c r="AB7" s="1"/>
      <c r="AC7" s="1"/>
      <c r="AD7" s="1"/>
      <c r="AE7" s="1"/>
      <c r="AF7" s="1"/>
      <c r="AG7" s="1"/>
      <c r="AH7" s="1"/>
      <c r="AI7" s="1"/>
      <c r="AJ7" s="1"/>
    </row>
    <row r="8" spans="1:36" x14ac:dyDescent="0.2">
      <c r="A8" s="466" t="s">
        <v>423</v>
      </c>
      <c r="B8" s="467"/>
      <c r="C8" s="467"/>
      <c r="D8" s="467"/>
      <c r="E8" s="649"/>
      <c r="F8" s="467"/>
      <c r="G8" s="467"/>
      <c r="H8" s="649"/>
      <c r="I8" s="649"/>
      <c r="J8" s="649"/>
      <c r="K8" s="649"/>
      <c r="L8" s="649"/>
      <c r="M8" s="467"/>
      <c r="N8" s="467"/>
      <c r="O8" s="467"/>
      <c r="P8" s="468"/>
      <c r="R8" s="3"/>
      <c r="S8" s="3"/>
      <c r="T8" s="3"/>
      <c r="U8" s="3"/>
      <c r="V8" s="3"/>
      <c r="W8" s="3"/>
      <c r="X8" s="3"/>
      <c r="Y8" s="3"/>
      <c r="Z8" s="3"/>
      <c r="AA8" s="3"/>
      <c r="AB8" s="3"/>
      <c r="AC8" s="3"/>
      <c r="AD8" s="3"/>
      <c r="AE8" s="3"/>
      <c r="AF8" s="3"/>
      <c r="AG8" s="3"/>
      <c r="AH8" s="3"/>
      <c r="AI8" s="3"/>
      <c r="AJ8" s="3"/>
    </row>
    <row r="9" spans="1:36" x14ac:dyDescent="0.2">
      <c r="A9" s="497" t="s">
        <v>3</v>
      </c>
      <c r="B9" s="498"/>
      <c r="C9" s="498"/>
      <c r="D9" s="498"/>
      <c r="E9" s="499"/>
      <c r="F9" s="498"/>
      <c r="G9" s="498"/>
      <c r="H9" s="499"/>
      <c r="I9" s="499"/>
      <c r="J9" s="499"/>
      <c r="K9" s="499"/>
      <c r="L9" s="499"/>
      <c r="M9" s="498"/>
      <c r="N9" s="498"/>
      <c r="O9" s="498"/>
      <c r="P9" s="500"/>
      <c r="R9" s="3"/>
      <c r="S9" s="3"/>
      <c r="T9" s="3"/>
      <c r="U9" s="3"/>
      <c r="V9" s="3"/>
      <c r="W9" s="3"/>
      <c r="X9" s="3"/>
      <c r="Y9" s="3"/>
      <c r="Z9" s="3"/>
      <c r="AA9" s="3"/>
      <c r="AB9" s="3"/>
      <c r="AC9" s="3"/>
      <c r="AD9" s="3"/>
      <c r="AE9" s="3"/>
      <c r="AF9" s="3"/>
      <c r="AG9" s="3"/>
      <c r="AH9" s="3"/>
      <c r="AI9" s="3"/>
      <c r="AJ9" s="3"/>
    </row>
    <row r="10" spans="1:36" ht="13.5" thickBot="1" x14ac:dyDescent="0.25">
      <c r="A10" s="497"/>
      <c r="B10" s="498"/>
      <c r="C10" s="498"/>
      <c r="D10" s="498"/>
      <c r="E10" s="499"/>
      <c r="F10" s="498"/>
      <c r="G10" s="498"/>
      <c r="H10" s="499"/>
      <c r="I10" s="499"/>
      <c r="J10" s="499"/>
      <c r="K10" s="499"/>
      <c r="L10" s="499"/>
      <c r="M10" s="498"/>
      <c r="N10" s="498"/>
      <c r="O10" s="498"/>
      <c r="P10" s="500"/>
      <c r="R10" s="3"/>
      <c r="S10" s="3"/>
      <c r="T10" s="3"/>
      <c r="U10" s="3"/>
      <c r="V10" s="3"/>
      <c r="W10" s="3"/>
      <c r="X10" s="3"/>
      <c r="Y10" s="3"/>
      <c r="Z10" s="3"/>
      <c r="AA10" s="3"/>
      <c r="AB10" s="3"/>
      <c r="AC10" s="3"/>
      <c r="AD10" s="3"/>
      <c r="AE10" s="3"/>
      <c r="AF10" s="3"/>
      <c r="AG10" s="3"/>
      <c r="AH10" s="3"/>
      <c r="AI10" s="3"/>
      <c r="AJ10" s="3"/>
    </row>
    <row r="11" spans="1:36" x14ac:dyDescent="0.2">
      <c r="A11" s="497" t="s">
        <v>69</v>
      </c>
      <c r="B11" s="498"/>
      <c r="C11" s="498"/>
      <c r="D11" s="498"/>
      <c r="E11" s="499"/>
      <c r="F11" s="498"/>
      <c r="G11" s="498"/>
      <c r="H11" s="499"/>
      <c r="I11" s="499"/>
      <c r="J11" s="499"/>
      <c r="K11" s="499"/>
      <c r="L11" s="499"/>
      <c r="M11" s="498"/>
      <c r="N11" s="498"/>
      <c r="O11" s="498"/>
      <c r="P11" s="500"/>
      <c r="R11" s="447" t="s">
        <v>5</v>
      </c>
      <c r="S11" s="448"/>
      <c r="T11" s="449"/>
      <c r="U11" s="449"/>
      <c r="V11" s="449"/>
      <c r="W11" s="449"/>
      <c r="X11" s="449"/>
      <c r="Y11" s="449"/>
      <c r="Z11" s="449"/>
      <c r="AA11" s="449"/>
      <c r="AB11" s="449"/>
      <c r="AC11" s="449"/>
      <c r="AD11" s="449"/>
      <c r="AE11" s="449"/>
      <c r="AF11" s="449"/>
      <c r="AG11" s="449"/>
      <c r="AH11" s="449"/>
      <c r="AI11" s="449"/>
      <c r="AJ11" s="450"/>
    </row>
    <row r="12" spans="1:36" ht="13.5" thickBot="1" x14ac:dyDescent="0.25">
      <c r="A12" s="501"/>
      <c r="B12" s="502"/>
      <c r="C12" s="502"/>
      <c r="D12" s="502"/>
      <c r="E12" s="503"/>
      <c r="F12" s="502"/>
      <c r="G12" s="502"/>
      <c r="H12" s="503"/>
      <c r="I12" s="503"/>
      <c r="J12" s="503"/>
      <c r="K12" s="503"/>
      <c r="L12" s="503"/>
      <c r="M12" s="502"/>
      <c r="N12" s="502"/>
      <c r="O12" s="502"/>
      <c r="P12" s="504"/>
      <c r="R12" s="451"/>
      <c r="S12" s="452"/>
      <c r="T12" s="453"/>
      <c r="U12" s="453"/>
      <c r="V12" s="453"/>
      <c r="W12" s="453"/>
      <c r="X12" s="453"/>
      <c r="Y12" s="453"/>
      <c r="Z12" s="453"/>
      <c r="AA12" s="453"/>
      <c r="AB12" s="453"/>
      <c r="AC12" s="453"/>
      <c r="AD12" s="453"/>
      <c r="AE12" s="453"/>
      <c r="AF12" s="453"/>
      <c r="AG12" s="453"/>
      <c r="AH12" s="453"/>
      <c r="AI12" s="453"/>
      <c r="AJ12" s="454"/>
    </row>
    <row r="13" spans="1:36" ht="13.5" thickBot="1" x14ac:dyDescent="0.25">
      <c r="A13" s="505" t="s">
        <v>6</v>
      </c>
      <c r="B13" s="505" t="s">
        <v>7</v>
      </c>
      <c r="C13" s="505"/>
      <c r="D13" s="505"/>
      <c r="E13" s="506"/>
      <c r="F13" s="505"/>
      <c r="G13" s="505" t="s">
        <v>8</v>
      </c>
      <c r="H13" s="506" t="s">
        <v>9</v>
      </c>
      <c r="I13" s="506"/>
      <c r="J13" s="506"/>
      <c r="K13" s="506"/>
      <c r="L13" s="461" t="s">
        <v>10</v>
      </c>
      <c r="M13" s="505" t="s">
        <v>11</v>
      </c>
      <c r="N13" s="505" t="s">
        <v>12</v>
      </c>
      <c r="O13" s="505" t="s">
        <v>13</v>
      </c>
      <c r="P13" s="435" t="s">
        <v>14</v>
      </c>
      <c r="Q13" s="4"/>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row>
    <row r="14" spans="1:36" ht="30" customHeight="1" thickBot="1" x14ac:dyDescent="0.25">
      <c r="A14" s="435"/>
      <c r="B14" s="5" t="s">
        <v>20</v>
      </c>
      <c r="C14" s="5" t="s">
        <v>21</v>
      </c>
      <c r="D14" s="5" t="s">
        <v>22</v>
      </c>
      <c r="E14" s="6" t="s">
        <v>23</v>
      </c>
      <c r="F14" s="5" t="s">
        <v>24</v>
      </c>
      <c r="G14" s="507"/>
      <c r="H14" s="6" t="s">
        <v>25</v>
      </c>
      <c r="I14" s="6" t="s">
        <v>26</v>
      </c>
      <c r="J14" s="6" t="s">
        <v>27</v>
      </c>
      <c r="K14" s="6" t="s">
        <v>28</v>
      </c>
      <c r="L14" s="506"/>
      <c r="M14" s="507"/>
      <c r="N14" s="507"/>
      <c r="O14" s="507"/>
      <c r="P14" s="505"/>
      <c r="Q14" s="4"/>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36" ht="90" customHeight="1" thickBot="1" x14ac:dyDescent="0.25">
      <c r="A15" s="638" t="s">
        <v>588</v>
      </c>
      <c r="B15" s="676" t="s">
        <v>802</v>
      </c>
      <c r="C15" s="91" t="s">
        <v>784</v>
      </c>
      <c r="D15" s="83" t="s">
        <v>146</v>
      </c>
      <c r="E15" s="92">
        <f t="shared" ref="E15:E16" si="0">+AJ15</f>
        <v>1</v>
      </c>
      <c r="F15" s="84" t="s">
        <v>46</v>
      </c>
      <c r="G15" s="93" t="s">
        <v>589</v>
      </c>
      <c r="H15" s="94">
        <f>+W15</f>
        <v>1</v>
      </c>
      <c r="I15" s="94">
        <f>+AA15</f>
        <v>1</v>
      </c>
      <c r="J15" s="94">
        <f>+AE15</f>
        <v>1</v>
      </c>
      <c r="K15" s="94">
        <f>+AI15</f>
        <v>1</v>
      </c>
      <c r="L15" s="68">
        <v>728770.53972888971</v>
      </c>
      <c r="M15" s="15" t="s">
        <v>415</v>
      </c>
      <c r="N15" s="15" t="s">
        <v>416</v>
      </c>
      <c r="O15" s="95" t="s">
        <v>590</v>
      </c>
      <c r="P15" s="17"/>
      <c r="Q15" s="4"/>
      <c r="R15" s="116" t="s">
        <v>413</v>
      </c>
      <c r="S15" s="115" t="s">
        <v>414</v>
      </c>
      <c r="T15" s="96">
        <v>1</v>
      </c>
      <c r="U15" s="96">
        <v>1</v>
      </c>
      <c r="V15" s="96">
        <v>1</v>
      </c>
      <c r="W15" s="97">
        <f>+IF($D15="Porcentaje",IF(AND(T15&lt;&gt;"",U15="",V15=""),T15,IF(AND(T15&lt;&gt;"",U15&lt;&gt;"",V15=""),U15,IF(AND(T15&lt;&gt;"",U15&lt;&gt;"",V15&lt;&gt;""),V15,0))),SUM(T15:V15))</f>
        <v>1</v>
      </c>
      <c r="X15" s="96">
        <v>1</v>
      </c>
      <c r="Y15" s="96">
        <v>1</v>
      </c>
      <c r="Z15" s="96">
        <v>1</v>
      </c>
      <c r="AA15" s="97">
        <f>+IF($D15="Porcentaje",IF(AND(X15&lt;&gt;"",Y15="",Z15=""),X15,IF(AND(X15&lt;&gt;"",Y15&lt;&gt;"",Z15=""),Y15,IF(AND(X15&lt;&gt;"",Y15&lt;&gt;"",Z15&lt;&gt;""),Z15,0))),SUM(X15:Z15))</f>
        <v>1</v>
      </c>
      <c r="AB15" s="96">
        <v>1</v>
      </c>
      <c r="AC15" s="96">
        <v>1</v>
      </c>
      <c r="AD15" s="96">
        <v>1</v>
      </c>
      <c r="AE15" s="97">
        <f>+IF($D15="Porcentaje",IF(AND(AB15&lt;&gt;"",AC15="",AD15=""),AB15,IF(AND(AB15&lt;&gt;"",AC15&lt;&gt;"",AD15=""),AC15,IF(AND(AB15&lt;&gt;"",AC15&lt;&gt;"",AD15&lt;&gt;""),AD15,0))),SUM(AB15:AD15))</f>
        <v>1</v>
      </c>
      <c r="AF15" s="96">
        <v>1</v>
      </c>
      <c r="AG15" s="96">
        <v>1</v>
      </c>
      <c r="AH15" s="96">
        <v>1</v>
      </c>
      <c r="AI15" s="97">
        <f>+IF($D15="Porcentaje",IF(AND(AF15&lt;&gt;"",AG15="",AH15=""),AF15,IF(AND(AF15&lt;&gt;"",AG15&lt;&gt;"",AH15=""),AG15,IF(AND(AF15&lt;&gt;"",AG15&lt;&gt;"",AH15&lt;&gt;""),AH15,0))),SUM(AF15:AH15))</f>
        <v>1</v>
      </c>
      <c r="AJ15" s="9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row>
    <row r="16" spans="1:36" ht="115.5" thickBot="1" x14ac:dyDescent="0.25">
      <c r="A16" s="678"/>
      <c r="B16" s="677"/>
      <c r="C16" s="91" t="s">
        <v>803</v>
      </c>
      <c r="D16" s="83" t="s">
        <v>146</v>
      </c>
      <c r="E16" s="92">
        <f t="shared" si="0"/>
        <v>1</v>
      </c>
      <c r="F16" s="84" t="s">
        <v>46</v>
      </c>
      <c r="G16" s="93" t="s">
        <v>592</v>
      </c>
      <c r="H16" s="94">
        <f>+W16</f>
        <v>1</v>
      </c>
      <c r="I16" s="94">
        <f>+AA16</f>
        <v>1</v>
      </c>
      <c r="J16" s="94">
        <f>+AE16</f>
        <v>1</v>
      </c>
      <c r="K16" s="94">
        <f>+AI16</f>
        <v>1</v>
      </c>
      <c r="L16" s="68">
        <v>615061.66118963039</v>
      </c>
      <c r="M16" s="15" t="s">
        <v>415</v>
      </c>
      <c r="N16" s="15" t="s">
        <v>416</v>
      </c>
      <c r="O16" s="95" t="s">
        <v>591</v>
      </c>
      <c r="P16" s="17"/>
      <c r="Q16" s="4"/>
      <c r="R16" s="116" t="s">
        <v>802</v>
      </c>
      <c r="S16" s="91" t="s">
        <v>803</v>
      </c>
      <c r="T16" s="96">
        <v>1</v>
      </c>
      <c r="U16" s="96">
        <v>1</v>
      </c>
      <c r="V16" s="96">
        <v>1</v>
      </c>
      <c r="W16" s="97">
        <f>+IF($D16="Porcentaje",IF(AND(T16&lt;&gt;"",U16="",V16=""),T16,IF(AND(T16&lt;&gt;"",U16&lt;&gt;"",V16=""),U16,IF(AND(T16&lt;&gt;"",U16&lt;&gt;"",V16&lt;&gt;""),V16,0))),SUM(T16:V16))</f>
        <v>1</v>
      </c>
      <c r="X16" s="96">
        <v>1</v>
      </c>
      <c r="Y16" s="96">
        <v>1</v>
      </c>
      <c r="Z16" s="96">
        <v>1</v>
      </c>
      <c r="AA16" s="97">
        <f>+IF($D16="Porcentaje",IF(AND(X16&lt;&gt;"",Y16="",Z16=""),X16,IF(AND(X16&lt;&gt;"",Y16&lt;&gt;"",Z16=""),Y16,IF(AND(X16&lt;&gt;"",Y16&lt;&gt;"",Z16&lt;&gt;""),Z16,0))),SUM(X16:Z16))</f>
        <v>1</v>
      </c>
      <c r="AB16" s="96">
        <v>1</v>
      </c>
      <c r="AC16" s="96">
        <v>1</v>
      </c>
      <c r="AD16" s="96">
        <v>1</v>
      </c>
      <c r="AE16" s="97">
        <f>+IF($D16="Porcentaje",IF(AND(AB16&lt;&gt;"",AC16="",AD16=""),AB16,IF(AND(AB16&lt;&gt;"",AC16&lt;&gt;"",AD16=""),AC16,IF(AND(AB16&lt;&gt;"",AC16&lt;&gt;"",AD16&lt;&gt;""),AD16,0))),SUM(AB16:AD16))</f>
        <v>1</v>
      </c>
      <c r="AF16" s="96">
        <v>1</v>
      </c>
      <c r="AG16" s="96">
        <v>1</v>
      </c>
      <c r="AH16" s="96">
        <v>1</v>
      </c>
      <c r="AI16" s="97">
        <f>+IF($D16="Porcentaje",IF(AND(AF16&lt;&gt;"",AG16="",AH16=""),AF16,IF(AND(AF16&lt;&gt;"",AG16&lt;&gt;"",AH16=""),AG16,IF(AND(AF16&lt;&gt;"",AG16&lt;&gt;"",AH16&lt;&gt;""),AH16,0))),SUM(AF16:AH16))</f>
        <v>1</v>
      </c>
      <c r="AJ16" s="97">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150.75" customHeight="1" thickBot="1" x14ac:dyDescent="0.25">
      <c r="A17" s="82" t="s">
        <v>417</v>
      </c>
      <c r="B17" s="98" t="s">
        <v>418</v>
      </c>
      <c r="C17" s="95" t="s">
        <v>419</v>
      </c>
      <c r="D17" s="83" t="s">
        <v>146</v>
      </c>
      <c r="E17" s="92">
        <f>+AJ17</f>
        <v>1</v>
      </c>
      <c r="F17" s="84" t="s">
        <v>46</v>
      </c>
      <c r="G17" s="86" t="s">
        <v>420</v>
      </c>
      <c r="H17" s="94">
        <f>+W17</f>
        <v>0.25</v>
      </c>
      <c r="I17" s="94">
        <f>+AA17</f>
        <v>0.5</v>
      </c>
      <c r="J17" s="94">
        <f>+AE17</f>
        <v>0.75</v>
      </c>
      <c r="K17" s="94">
        <f>+AI17</f>
        <v>1</v>
      </c>
      <c r="L17" s="68">
        <v>723601.95434074162</v>
      </c>
      <c r="M17" s="15" t="s">
        <v>421</v>
      </c>
      <c r="N17" s="15" t="s">
        <v>416</v>
      </c>
      <c r="O17" s="95" t="s">
        <v>422</v>
      </c>
      <c r="P17" s="17"/>
      <c r="Q17" s="4"/>
      <c r="R17" s="117" t="s">
        <v>418</v>
      </c>
      <c r="S17" s="98" t="s">
        <v>419</v>
      </c>
      <c r="T17" s="96">
        <v>8.3500000000000005E-2</v>
      </c>
      <c r="U17" s="96">
        <v>8.3500000000000005E-2</v>
      </c>
      <c r="V17" s="96">
        <v>8.3000000000000004E-2</v>
      </c>
      <c r="W17" s="97">
        <f>+SUM(T17:V17)</f>
        <v>0.25</v>
      </c>
      <c r="X17" s="96">
        <v>8.3500000000000005E-2</v>
      </c>
      <c r="Y17" s="96">
        <v>8.3000000000000004E-2</v>
      </c>
      <c r="Z17" s="96">
        <v>8.3500000000000005E-2</v>
      </c>
      <c r="AA17" s="97">
        <f>+W17+(SUM(X17:Z17))</f>
        <v>0.5</v>
      </c>
      <c r="AB17" s="96">
        <v>8.3500000000000005E-2</v>
      </c>
      <c r="AC17" s="96">
        <v>8.3500000000000005E-2</v>
      </c>
      <c r="AD17" s="96">
        <v>8.3000000000000004E-2</v>
      </c>
      <c r="AE17" s="97">
        <f>+AA17+(SUM(AB17:AD17))</f>
        <v>0.75</v>
      </c>
      <c r="AF17" s="96">
        <v>8.3500000000000005E-2</v>
      </c>
      <c r="AG17" s="96">
        <v>8.3500000000000005E-2</v>
      </c>
      <c r="AH17" s="96">
        <v>8.3000000000000004E-2</v>
      </c>
      <c r="AI17" s="97">
        <f>+AE17+(SUM(AF17:AH17))</f>
        <v>1</v>
      </c>
      <c r="AJ17" s="97">
        <f>+AI17</f>
        <v>1</v>
      </c>
    </row>
    <row r="18" spans="1:36" x14ac:dyDescent="0.2">
      <c r="L18" s="289"/>
    </row>
    <row r="19" spans="1:36" x14ac:dyDescent="0.2">
      <c r="L19" s="295"/>
    </row>
  </sheetData>
  <mergeCells count="26">
    <mergeCell ref="A5:P5"/>
    <mergeCell ref="A6:E6"/>
    <mergeCell ref="F6:J6"/>
    <mergeCell ref="K6:P6"/>
    <mergeCell ref="A7:P7"/>
    <mergeCell ref="O13:O14"/>
    <mergeCell ref="P13:P14"/>
    <mergeCell ref="A8:P8"/>
    <mergeCell ref="R13:S13"/>
    <mergeCell ref="T13:W13"/>
    <mergeCell ref="B15:B16"/>
    <mergeCell ref="A15:A16"/>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s>
  <dataValidations count="2">
    <dataValidation type="list" allowBlank="1" showInputMessage="1" showErrorMessage="1" sqref="F15:F17" xr:uid="{02B30942-6E06-478E-BE3A-9CA2BB226D89}">
      <formula1>"A,B,C"</formula1>
    </dataValidation>
    <dataValidation type="list" allowBlank="1" showInputMessage="1" showErrorMessage="1" sqref="D15:D17" xr:uid="{AB78183A-6ABE-4B05-95B2-3F432DE72543}">
      <formula1>"Unidad,Porcentaje,Monetario"</formula1>
    </dataValidation>
  </dataValidations>
  <pageMargins left="0.25" right="0.25" top="0.75" bottom="0.75" header="0.3" footer="0.3"/>
  <pageSetup paperSize="5" scale="61" fitToHeight="0"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80D25-3447-4D56-91BC-EA717B177A10}">
  <sheetPr codeName="Hoja14">
    <pageSetUpPr fitToPage="1"/>
  </sheetPr>
  <dimension ref="A4:AJ38"/>
  <sheetViews>
    <sheetView tabSelected="1" topLeftCell="A10" zoomScale="70" zoomScaleNormal="70" workbookViewId="0">
      <selection activeCell="C30" sqref="C30"/>
    </sheetView>
  </sheetViews>
  <sheetFormatPr baseColWidth="10" defaultRowHeight="12.75" x14ac:dyDescent="0.2"/>
  <cols>
    <col min="1" max="1" width="37" style="202" customWidth="1"/>
    <col min="2" max="2" width="31" style="202" customWidth="1"/>
    <col min="3" max="3" width="27.140625" style="202" customWidth="1"/>
    <col min="4" max="4" width="12.5703125" style="202" customWidth="1"/>
    <col min="5" max="5" width="9" style="202" customWidth="1"/>
    <col min="6" max="6" width="6.42578125" style="202" customWidth="1"/>
    <col min="7" max="7" width="59.140625" style="202" customWidth="1"/>
    <col min="8" max="8" width="14.28515625" style="202" customWidth="1"/>
    <col min="9" max="11" width="14.5703125" style="202" customWidth="1"/>
    <col min="12" max="12" width="20" style="202" customWidth="1"/>
    <col min="13" max="13" width="18.5703125" style="202" customWidth="1"/>
    <col min="14" max="14" width="38.7109375" style="202" customWidth="1"/>
    <col min="15" max="15" width="30" style="202" customWidth="1"/>
    <col min="16" max="16" width="20.7109375" style="202" customWidth="1"/>
    <col min="17" max="17" width="11.42578125" style="202"/>
    <col min="18" max="18" width="30.28515625" style="202" customWidth="1"/>
    <col min="19" max="19" width="30" style="202" customWidth="1"/>
    <col min="20" max="20" width="7.5703125" style="202" bestFit="1" customWidth="1"/>
    <col min="21" max="21" width="9.42578125" style="202" bestFit="1" customWidth="1"/>
    <col min="22" max="22" width="8" style="202" bestFit="1" customWidth="1"/>
    <col min="23" max="23" width="10.28515625" style="202" customWidth="1"/>
    <col min="24" max="24" width="7.28515625" style="202" bestFit="1" customWidth="1"/>
    <col min="25" max="26" width="8.42578125" style="202" bestFit="1" customWidth="1"/>
    <col min="27" max="27" width="10.140625" style="202" customWidth="1"/>
    <col min="28" max="28" width="7.28515625" style="202" bestFit="1" customWidth="1"/>
    <col min="29" max="29" width="9.140625" style="202" bestFit="1" customWidth="1"/>
    <col min="30" max="30" width="13" style="202" customWidth="1"/>
    <col min="31" max="31" width="10.28515625" style="202" customWidth="1"/>
    <col min="32" max="32" width="9.42578125" style="202" bestFit="1" customWidth="1"/>
    <col min="33" max="33" width="12.7109375" style="202" customWidth="1"/>
    <col min="34" max="34" width="11.5703125" style="202" customWidth="1"/>
    <col min="35" max="35" width="10" style="202" customWidth="1"/>
    <col min="36" max="36" width="14.140625" style="202" customWidth="1"/>
    <col min="37" max="16384" width="11.42578125" style="202"/>
  </cols>
  <sheetData>
    <row r="4" spans="1:36" ht="13.5" thickBot="1" x14ac:dyDescent="0.25"/>
    <row r="5" spans="1:36" s="2" customFormat="1" ht="13.5" thickBot="1" x14ac:dyDescent="0.25">
      <c r="A5" s="469" t="s">
        <v>0</v>
      </c>
      <c r="B5" s="470"/>
      <c r="C5" s="470"/>
      <c r="D5" s="470"/>
      <c r="E5" s="471"/>
      <c r="F5" s="470"/>
      <c r="G5" s="470"/>
      <c r="H5" s="471"/>
      <c r="I5" s="471"/>
      <c r="J5" s="471"/>
      <c r="K5" s="471"/>
      <c r="L5" s="471"/>
      <c r="M5" s="470"/>
      <c r="N5" s="470"/>
      <c r="O5" s="470"/>
      <c r="P5" s="472"/>
      <c r="R5" s="1"/>
      <c r="S5" s="1"/>
      <c r="T5" s="1"/>
      <c r="U5" s="1"/>
      <c r="V5" s="1"/>
      <c r="W5" s="1"/>
      <c r="X5" s="1"/>
      <c r="Y5" s="1"/>
      <c r="Z5" s="1"/>
      <c r="AA5" s="1"/>
      <c r="AB5" s="1"/>
      <c r="AC5" s="1"/>
      <c r="AD5" s="1"/>
      <c r="AE5" s="1"/>
      <c r="AF5" s="1"/>
      <c r="AG5" s="1"/>
      <c r="AH5" s="1"/>
      <c r="AI5" s="1"/>
      <c r="AJ5" s="1"/>
    </row>
    <row r="6" spans="1:36" ht="13.5" thickBot="1" x14ac:dyDescent="0.25">
      <c r="A6" s="473" t="s">
        <v>65</v>
      </c>
      <c r="B6" s="473"/>
      <c r="C6" s="473"/>
      <c r="D6" s="473"/>
      <c r="E6" s="474"/>
      <c r="F6" s="473" t="s">
        <v>66</v>
      </c>
      <c r="G6" s="473"/>
      <c r="H6" s="474"/>
      <c r="I6" s="474"/>
      <c r="J6" s="474"/>
      <c r="K6" s="475" t="s">
        <v>67</v>
      </c>
      <c r="L6" s="476"/>
      <c r="M6" s="477"/>
      <c r="N6" s="477"/>
      <c r="O6" s="477"/>
      <c r="P6" s="478"/>
      <c r="R6" s="203"/>
      <c r="S6" s="203"/>
      <c r="T6" s="203"/>
      <c r="U6" s="203"/>
      <c r="V6" s="203"/>
      <c r="W6" s="203"/>
      <c r="X6" s="203"/>
      <c r="Y6" s="203"/>
      <c r="Z6" s="203"/>
      <c r="AA6" s="203"/>
      <c r="AB6" s="203"/>
      <c r="AC6" s="203"/>
      <c r="AD6" s="203"/>
      <c r="AE6" s="203"/>
      <c r="AF6" s="203"/>
      <c r="AG6" s="203"/>
      <c r="AH6" s="203"/>
      <c r="AI6" s="203"/>
      <c r="AJ6" s="203"/>
    </row>
    <row r="7" spans="1:36" ht="13.5" thickBot="1" x14ac:dyDescent="0.25">
      <c r="A7" s="479" t="s">
        <v>1</v>
      </c>
      <c r="B7" s="480"/>
      <c r="C7" s="480"/>
      <c r="D7" s="480"/>
      <c r="E7" s="481"/>
      <c r="F7" s="480"/>
      <c r="G7" s="480"/>
      <c r="H7" s="481"/>
      <c r="I7" s="481"/>
      <c r="J7" s="481"/>
      <c r="K7" s="481"/>
      <c r="L7" s="481"/>
      <c r="M7" s="480"/>
      <c r="N7" s="480"/>
      <c r="O7" s="480"/>
      <c r="P7" s="482"/>
      <c r="R7" s="203"/>
      <c r="S7" s="203"/>
      <c r="T7" s="203"/>
      <c r="U7" s="203"/>
      <c r="V7" s="203"/>
      <c r="W7" s="203"/>
      <c r="X7" s="203"/>
      <c r="Y7" s="203"/>
      <c r="Z7" s="203"/>
      <c r="AA7" s="203"/>
      <c r="AB7" s="203"/>
      <c r="AC7" s="203"/>
      <c r="AD7" s="203"/>
      <c r="AE7" s="203"/>
      <c r="AF7" s="203"/>
      <c r="AG7" s="203"/>
      <c r="AH7" s="203"/>
      <c r="AI7" s="203"/>
      <c r="AJ7" s="203"/>
    </row>
    <row r="8" spans="1:36" x14ac:dyDescent="0.2">
      <c r="A8" s="508" t="s">
        <v>525</v>
      </c>
      <c r="B8" s="509"/>
      <c r="C8" s="509"/>
      <c r="D8" s="509"/>
      <c r="E8" s="510"/>
      <c r="F8" s="509"/>
      <c r="G8" s="509"/>
      <c r="H8" s="510"/>
      <c r="I8" s="510"/>
      <c r="J8" s="510"/>
      <c r="K8" s="510"/>
      <c r="L8" s="510"/>
      <c r="M8" s="509"/>
      <c r="N8" s="509"/>
      <c r="O8" s="509"/>
      <c r="P8" s="511"/>
      <c r="R8" s="204"/>
      <c r="S8" s="204"/>
      <c r="T8" s="204"/>
      <c r="U8" s="204"/>
      <c r="V8" s="204"/>
      <c r="W8" s="204"/>
      <c r="X8" s="204"/>
      <c r="Y8" s="204"/>
      <c r="Z8" s="204"/>
      <c r="AA8" s="204"/>
      <c r="AB8" s="204"/>
      <c r="AC8" s="204"/>
      <c r="AD8" s="204"/>
      <c r="AE8" s="204"/>
      <c r="AF8" s="204"/>
      <c r="AG8" s="204"/>
      <c r="AH8" s="204"/>
      <c r="AI8" s="204"/>
      <c r="AJ8" s="204"/>
    </row>
    <row r="9" spans="1:36" x14ac:dyDescent="0.2">
      <c r="A9" s="497" t="s">
        <v>3</v>
      </c>
      <c r="B9" s="498"/>
      <c r="C9" s="498"/>
      <c r="D9" s="498"/>
      <c r="E9" s="499"/>
      <c r="F9" s="498"/>
      <c r="G9" s="498"/>
      <c r="H9" s="499"/>
      <c r="I9" s="499"/>
      <c r="J9" s="499"/>
      <c r="K9" s="499"/>
      <c r="L9" s="499"/>
      <c r="M9" s="498"/>
      <c r="N9" s="498"/>
      <c r="O9" s="498"/>
      <c r="P9" s="500"/>
      <c r="R9" s="204"/>
      <c r="S9" s="204"/>
      <c r="T9" s="204"/>
      <c r="U9" s="204"/>
      <c r="V9" s="204"/>
      <c r="W9" s="204"/>
      <c r="X9" s="204"/>
      <c r="Y9" s="204"/>
      <c r="Z9" s="204"/>
      <c r="AA9" s="204"/>
      <c r="AB9" s="204"/>
      <c r="AC9" s="204"/>
      <c r="AD9" s="204"/>
      <c r="AE9" s="204"/>
      <c r="AF9" s="204"/>
      <c r="AG9" s="204"/>
      <c r="AH9" s="204"/>
      <c r="AI9" s="204"/>
      <c r="AJ9" s="204"/>
    </row>
    <row r="10" spans="1:36" ht="13.5" thickBot="1" x14ac:dyDescent="0.25">
      <c r="A10" s="497"/>
      <c r="B10" s="498"/>
      <c r="C10" s="498"/>
      <c r="D10" s="498"/>
      <c r="E10" s="499"/>
      <c r="F10" s="498"/>
      <c r="G10" s="498"/>
      <c r="H10" s="499"/>
      <c r="I10" s="499"/>
      <c r="J10" s="499"/>
      <c r="K10" s="499"/>
      <c r="L10" s="499"/>
      <c r="M10" s="498"/>
      <c r="N10" s="498"/>
      <c r="O10" s="498"/>
      <c r="P10" s="500"/>
      <c r="R10" s="204"/>
      <c r="S10" s="204"/>
      <c r="T10" s="204"/>
      <c r="U10" s="204"/>
      <c r="V10" s="204"/>
      <c r="W10" s="204"/>
      <c r="X10" s="204"/>
      <c r="Y10" s="204"/>
      <c r="Z10" s="204"/>
      <c r="AA10" s="204"/>
      <c r="AB10" s="204"/>
      <c r="AC10" s="204"/>
      <c r="AD10" s="204"/>
      <c r="AE10" s="204"/>
      <c r="AF10" s="204"/>
      <c r="AG10" s="204"/>
      <c r="AH10" s="204"/>
      <c r="AI10" s="204"/>
      <c r="AJ10" s="204"/>
    </row>
    <row r="11" spans="1:36" ht="19.5" customHeight="1" x14ac:dyDescent="0.2">
      <c r="A11" s="497" t="s">
        <v>69</v>
      </c>
      <c r="B11" s="498"/>
      <c r="C11" s="498"/>
      <c r="D11" s="498"/>
      <c r="E11" s="498"/>
      <c r="F11" s="498"/>
      <c r="G11" s="498"/>
      <c r="H11" s="498"/>
      <c r="I11" s="498"/>
      <c r="J11" s="498"/>
      <c r="K11" s="498"/>
      <c r="L11" s="498"/>
      <c r="M11" s="498"/>
      <c r="N11" s="498"/>
      <c r="O11" s="498"/>
      <c r="P11" s="500"/>
      <c r="R11" s="447" t="s">
        <v>5</v>
      </c>
      <c r="S11" s="448"/>
      <c r="T11" s="449"/>
      <c r="U11" s="449"/>
      <c r="V11" s="449"/>
      <c r="W11" s="449"/>
      <c r="X11" s="449"/>
      <c r="Y11" s="449"/>
      <c r="Z11" s="449"/>
      <c r="AA11" s="449"/>
      <c r="AB11" s="449"/>
      <c r="AC11" s="449"/>
      <c r="AD11" s="449"/>
      <c r="AE11" s="449"/>
      <c r="AF11" s="449"/>
      <c r="AG11" s="449"/>
      <c r="AH11" s="449"/>
      <c r="AI11" s="449"/>
      <c r="AJ11" s="450"/>
    </row>
    <row r="12" spans="1:36" ht="5.25" customHeight="1" thickBot="1" x14ac:dyDescent="0.25">
      <c r="A12" s="205"/>
      <c r="B12" s="206"/>
      <c r="C12" s="206"/>
      <c r="D12" s="206"/>
      <c r="E12" s="207"/>
      <c r="F12" s="206"/>
      <c r="G12" s="206"/>
      <c r="H12" s="207"/>
      <c r="I12" s="207"/>
      <c r="J12" s="207"/>
      <c r="K12" s="207"/>
      <c r="L12" s="207"/>
      <c r="M12" s="206"/>
      <c r="N12" s="206"/>
      <c r="O12" s="206"/>
      <c r="P12" s="208"/>
      <c r="R12" s="451"/>
      <c r="S12" s="452"/>
      <c r="T12" s="453"/>
      <c r="U12" s="453"/>
      <c r="V12" s="453"/>
      <c r="W12" s="453"/>
      <c r="X12" s="453"/>
      <c r="Y12" s="453"/>
      <c r="Z12" s="453"/>
      <c r="AA12" s="453"/>
      <c r="AB12" s="453"/>
      <c r="AC12" s="453"/>
      <c r="AD12" s="453"/>
      <c r="AE12" s="453"/>
      <c r="AF12" s="453"/>
      <c r="AG12" s="453"/>
      <c r="AH12" s="453"/>
      <c r="AI12" s="453"/>
      <c r="AJ12" s="454"/>
    </row>
    <row r="13" spans="1:36" ht="13.5" thickBot="1" x14ac:dyDescent="0.25">
      <c r="A13" s="507" t="s">
        <v>6</v>
      </c>
      <c r="B13" s="507" t="s">
        <v>7</v>
      </c>
      <c r="C13" s="507"/>
      <c r="D13" s="507"/>
      <c r="E13" s="648"/>
      <c r="F13" s="507"/>
      <c r="G13" s="507" t="s">
        <v>8</v>
      </c>
      <c r="H13" s="648" t="s">
        <v>9</v>
      </c>
      <c r="I13" s="648"/>
      <c r="J13" s="648"/>
      <c r="K13" s="648"/>
      <c r="L13" s="648" t="s">
        <v>10</v>
      </c>
      <c r="M13" s="507" t="s">
        <v>11</v>
      </c>
      <c r="N13" s="507" t="s">
        <v>12</v>
      </c>
      <c r="O13" s="507" t="s">
        <v>13</v>
      </c>
      <c r="P13" s="507" t="s">
        <v>14</v>
      </c>
      <c r="Q13" s="209"/>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row>
    <row r="14" spans="1:36" ht="26.25" thickBot="1" x14ac:dyDescent="0.25">
      <c r="A14" s="507"/>
      <c r="B14" s="5" t="s">
        <v>20</v>
      </c>
      <c r="C14" s="5" t="s">
        <v>21</v>
      </c>
      <c r="D14" s="5" t="s">
        <v>22</v>
      </c>
      <c r="E14" s="6" t="s">
        <v>23</v>
      </c>
      <c r="F14" s="5" t="s">
        <v>24</v>
      </c>
      <c r="G14" s="507"/>
      <c r="H14" s="6" t="s">
        <v>25</v>
      </c>
      <c r="I14" s="6" t="s">
        <v>26</v>
      </c>
      <c r="J14" s="6" t="s">
        <v>27</v>
      </c>
      <c r="K14" s="6" t="s">
        <v>28</v>
      </c>
      <c r="L14" s="648"/>
      <c r="M14" s="507"/>
      <c r="N14" s="507"/>
      <c r="O14" s="507"/>
      <c r="P14" s="507"/>
      <c r="Q14" s="209"/>
      <c r="R14" s="27" t="s">
        <v>20</v>
      </c>
      <c r="S14" s="27" t="s">
        <v>21</v>
      </c>
      <c r="T14" s="29" t="s">
        <v>29</v>
      </c>
      <c r="U14" s="29" t="s">
        <v>30</v>
      </c>
      <c r="V14" s="29" t="s">
        <v>31</v>
      </c>
      <c r="W14" s="28" t="s">
        <v>32</v>
      </c>
      <c r="X14" s="29" t="s">
        <v>33</v>
      </c>
      <c r="Y14" s="29" t="s">
        <v>34</v>
      </c>
      <c r="Z14" s="29" t="s">
        <v>35</v>
      </c>
      <c r="AA14" s="28" t="s">
        <v>36</v>
      </c>
      <c r="AB14" s="29" t="s">
        <v>37</v>
      </c>
      <c r="AC14" s="29" t="s">
        <v>38</v>
      </c>
      <c r="AD14" s="29" t="s">
        <v>39</v>
      </c>
      <c r="AE14" s="28" t="s">
        <v>40</v>
      </c>
      <c r="AF14" s="29" t="s">
        <v>41</v>
      </c>
      <c r="AG14" s="29" t="s">
        <v>42</v>
      </c>
      <c r="AH14" s="29" t="s">
        <v>43</v>
      </c>
      <c r="AI14" s="28" t="s">
        <v>44</v>
      </c>
      <c r="AJ14" s="465"/>
    </row>
    <row r="15" spans="1:36" ht="51.75" thickBot="1" x14ac:dyDescent="0.25">
      <c r="A15" s="210" t="s">
        <v>664</v>
      </c>
      <c r="B15" s="210" t="s">
        <v>841</v>
      </c>
      <c r="C15" s="210" t="s">
        <v>804</v>
      </c>
      <c r="D15" s="210" t="s">
        <v>45</v>
      </c>
      <c r="E15" s="211">
        <f>+SUM(H15:K15)</f>
        <v>1</v>
      </c>
      <c r="F15" s="211" t="s">
        <v>46</v>
      </c>
      <c r="G15" s="210" t="s">
        <v>438</v>
      </c>
      <c r="H15" s="14">
        <f>+W15</f>
        <v>0</v>
      </c>
      <c r="I15" s="14">
        <f>+AA15</f>
        <v>0</v>
      </c>
      <c r="J15" s="14">
        <f>+AE15</f>
        <v>1</v>
      </c>
      <c r="K15" s="14">
        <f>+AI15</f>
        <v>0</v>
      </c>
      <c r="L15" s="315">
        <v>1699393.1557171273</v>
      </c>
      <c r="M15" s="212" t="s">
        <v>439</v>
      </c>
      <c r="N15" s="212" t="s">
        <v>440</v>
      </c>
      <c r="O15" s="210" t="s">
        <v>441</v>
      </c>
      <c r="P15" s="15"/>
      <c r="Q15" s="209"/>
      <c r="R15" s="10" t="s">
        <v>437</v>
      </c>
      <c r="S15" s="213" t="s">
        <v>804</v>
      </c>
      <c r="T15" s="214">
        <v>0</v>
      </c>
      <c r="U15" s="214">
        <v>0</v>
      </c>
      <c r="V15" s="214">
        <v>0</v>
      </c>
      <c r="W15" s="215">
        <f t="shared" ref="W15:W36" si="0">SUM(T15:V15)</f>
        <v>0</v>
      </c>
      <c r="X15" s="214">
        <v>0</v>
      </c>
      <c r="Y15" s="214">
        <v>0</v>
      </c>
      <c r="Z15" s="214">
        <v>0</v>
      </c>
      <c r="AA15" s="215">
        <f t="shared" ref="AA15:AA36" si="1">SUM(X15:Z15)</f>
        <v>0</v>
      </c>
      <c r="AB15" s="214">
        <v>0</v>
      </c>
      <c r="AC15" s="214">
        <v>1</v>
      </c>
      <c r="AD15" s="214">
        <v>0</v>
      </c>
      <c r="AE15" s="215">
        <f t="shared" ref="AE15:AE36" si="2">SUM(AB15:AD15)</f>
        <v>1</v>
      </c>
      <c r="AF15" s="214">
        <v>0</v>
      </c>
      <c r="AG15" s="214">
        <v>0</v>
      </c>
      <c r="AH15" s="214">
        <v>0</v>
      </c>
      <c r="AI15" s="151">
        <f>+IF($D15="Porcentaje",IF(AND(AF15&lt;&gt;"",AG15="",AH15=""),AF15,IF(AND(AF15&lt;&gt;"",AG15&lt;&gt;"",AH15=""),AG15,IF(AND(AF15&lt;&gt;"",AG15&lt;&gt;"",AH15&lt;&gt;""),AH15,0))),SUM(AF15:AH15))</f>
        <v>0</v>
      </c>
      <c r="AJ15" s="152">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row>
    <row r="16" spans="1:36" ht="51.75" thickBot="1" x14ac:dyDescent="0.25">
      <c r="A16" s="683" t="s">
        <v>442</v>
      </c>
      <c r="B16" s="210" t="s">
        <v>443</v>
      </c>
      <c r="C16" s="210" t="s">
        <v>854</v>
      </c>
      <c r="D16" s="210" t="s">
        <v>45</v>
      </c>
      <c r="E16" s="211">
        <f t="shared" ref="E16:E36" si="3">+SUM(H16:K16)</f>
        <v>12</v>
      </c>
      <c r="F16" s="211" t="s">
        <v>46</v>
      </c>
      <c r="G16" s="210" t="s">
        <v>444</v>
      </c>
      <c r="H16" s="14">
        <f t="shared" ref="H16:H36" si="4">+W16</f>
        <v>3</v>
      </c>
      <c r="I16" s="14">
        <f t="shared" ref="I16:I36" si="5">+AA16</f>
        <v>3</v>
      </c>
      <c r="J16" s="14">
        <f t="shared" ref="J16:J36" si="6">+AE16</f>
        <v>3</v>
      </c>
      <c r="K16" s="14">
        <f t="shared" ref="K16:K36" si="7">+AI16</f>
        <v>3</v>
      </c>
      <c r="L16" s="315">
        <v>1886326.4028460113</v>
      </c>
      <c r="M16" s="216" t="s">
        <v>439</v>
      </c>
      <c r="N16" s="212" t="s">
        <v>445</v>
      </c>
      <c r="O16" s="210" t="s">
        <v>805</v>
      </c>
      <c r="P16" s="15"/>
      <c r="Q16" s="209"/>
      <c r="R16" s="10" t="s">
        <v>443</v>
      </c>
      <c r="S16" s="213" t="s">
        <v>806</v>
      </c>
      <c r="T16" s="214">
        <v>1</v>
      </c>
      <c r="U16" s="214">
        <v>1</v>
      </c>
      <c r="V16" s="214">
        <v>1</v>
      </c>
      <c r="W16" s="215">
        <f t="shared" si="0"/>
        <v>3</v>
      </c>
      <c r="X16" s="214">
        <v>1</v>
      </c>
      <c r="Y16" s="214">
        <v>1</v>
      </c>
      <c r="Z16" s="214">
        <v>1</v>
      </c>
      <c r="AA16" s="215">
        <f t="shared" si="1"/>
        <v>3</v>
      </c>
      <c r="AB16" s="214">
        <v>1</v>
      </c>
      <c r="AC16" s="214">
        <v>1</v>
      </c>
      <c r="AD16" s="214">
        <v>1</v>
      </c>
      <c r="AE16" s="215">
        <f t="shared" si="2"/>
        <v>3</v>
      </c>
      <c r="AF16" s="214">
        <v>1</v>
      </c>
      <c r="AG16" s="214">
        <v>1</v>
      </c>
      <c r="AH16" s="214">
        <v>1</v>
      </c>
      <c r="AI16" s="151">
        <f t="shared" ref="AI16:AI36" si="8">+IF($D16="Porcentaje",IF(AND(AF16&lt;&gt;"",AG16="",AH16=""),AF16,IF(AND(AF16&lt;&gt;"",AG16&lt;&gt;"",AH16=""),AG16,IF(AND(AF16&lt;&gt;"",AG16&lt;&gt;"",AH16&lt;&gt;""),AH16,0))),SUM(AF16:AH16))</f>
        <v>3</v>
      </c>
      <c r="AJ16" s="152">
        <f t="shared" ref="AJ16:AJ36"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12</v>
      </c>
    </row>
    <row r="17" spans="1:36" ht="39" thickBot="1" x14ac:dyDescent="0.25">
      <c r="A17" s="683"/>
      <c r="B17" s="210" t="s">
        <v>677</v>
      </c>
      <c r="C17" s="210" t="s">
        <v>680</v>
      </c>
      <c r="D17" s="210" t="s">
        <v>45</v>
      </c>
      <c r="E17" s="211">
        <f t="shared" si="3"/>
        <v>3</v>
      </c>
      <c r="F17" s="211" t="s">
        <v>96</v>
      </c>
      <c r="G17" s="210" t="s">
        <v>446</v>
      </c>
      <c r="H17" s="14">
        <f t="shared" si="4"/>
        <v>0</v>
      </c>
      <c r="I17" s="14">
        <f t="shared" si="5"/>
        <v>1</v>
      </c>
      <c r="J17" s="14">
        <f t="shared" si="6"/>
        <v>1</v>
      </c>
      <c r="K17" s="14">
        <f t="shared" si="7"/>
        <v>1</v>
      </c>
      <c r="L17" s="315">
        <v>1580435.6348169283</v>
      </c>
      <c r="M17" s="212" t="s">
        <v>447</v>
      </c>
      <c r="N17" s="212" t="s">
        <v>448</v>
      </c>
      <c r="O17" s="210" t="s">
        <v>449</v>
      </c>
      <c r="P17" s="15"/>
      <c r="Q17" s="209"/>
      <c r="R17" s="10" t="s">
        <v>678</v>
      </c>
      <c r="S17" s="213" t="s">
        <v>679</v>
      </c>
      <c r="T17" s="214">
        <v>0</v>
      </c>
      <c r="U17" s="214">
        <v>0</v>
      </c>
      <c r="V17" s="214">
        <v>0</v>
      </c>
      <c r="W17" s="215">
        <f t="shared" si="0"/>
        <v>0</v>
      </c>
      <c r="X17" s="214">
        <v>0</v>
      </c>
      <c r="Y17" s="214">
        <v>0</v>
      </c>
      <c r="Z17" s="214">
        <v>1</v>
      </c>
      <c r="AA17" s="215">
        <f>+SUM(X17:Z17)</f>
        <v>1</v>
      </c>
      <c r="AB17" s="214">
        <v>0</v>
      </c>
      <c r="AC17" s="214">
        <v>0</v>
      </c>
      <c r="AD17" s="214">
        <v>1</v>
      </c>
      <c r="AE17" s="215">
        <f t="shared" si="2"/>
        <v>1</v>
      </c>
      <c r="AF17" s="214">
        <v>0</v>
      </c>
      <c r="AG17" s="214">
        <v>0</v>
      </c>
      <c r="AH17" s="214">
        <v>1</v>
      </c>
      <c r="AI17" s="151">
        <f t="shared" si="8"/>
        <v>1</v>
      </c>
      <c r="AJ17" s="152">
        <f t="shared" si="9"/>
        <v>3</v>
      </c>
    </row>
    <row r="18" spans="1:36" ht="77.25" thickBot="1" x14ac:dyDescent="0.25">
      <c r="A18" s="683"/>
      <c r="B18" s="210" t="s">
        <v>681</v>
      </c>
      <c r="C18" s="210" t="s">
        <v>682</v>
      </c>
      <c r="D18" s="210" t="s">
        <v>45</v>
      </c>
      <c r="E18" s="211">
        <f t="shared" si="3"/>
        <v>6</v>
      </c>
      <c r="F18" s="211" t="s">
        <v>96</v>
      </c>
      <c r="G18" s="210" t="s">
        <v>450</v>
      </c>
      <c r="H18" s="14">
        <f t="shared" si="4"/>
        <v>1</v>
      </c>
      <c r="I18" s="14">
        <f t="shared" si="5"/>
        <v>2</v>
      </c>
      <c r="J18" s="14">
        <f t="shared" si="6"/>
        <v>2</v>
      </c>
      <c r="K18" s="14">
        <f t="shared" si="7"/>
        <v>1</v>
      </c>
      <c r="L18" s="315">
        <v>1121599.482773304</v>
      </c>
      <c r="M18" s="212" t="s">
        <v>447</v>
      </c>
      <c r="N18" s="212" t="s">
        <v>451</v>
      </c>
      <c r="O18" s="210" t="s">
        <v>449</v>
      </c>
      <c r="P18" s="15"/>
      <c r="Q18" s="209"/>
      <c r="R18" s="10" t="s">
        <v>681</v>
      </c>
      <c r="S18" s="213" t="s">
        <v>682</v>
      </c>
      <c r="T18" s="214">
        <v>0</v>
      </c>
      <c r="U18" s="214">
        <v>1</v>
      </c>
      <c r="V18" s="214">
        <v>0</v>
      </c>
      <c r="W18" s="215">
        <f t="shared" ref="W18" si="10">SUM(T18:V18)</f>
        <v>1</v>
      </c>
      <c r="X18" s="214">
        <v>0</v>
      </c>
      <c r="Y18" s="214">
        <v>0</v>
      </c>
      <c r="Z18" s="214">
        <v>2</v>
      </c>
      <c r="AA18" s="215">
        <f>+SUM(X18:Z18)</f>
        <v>2</v>
      </c>
      <c r="AB18" s="214">
        <v>0</v>
      </c>
      <c r="AC18" s="214">
        <v>0</v>
      </c>
      <c r="AD18" s="214">
        <v>2</v>
      </c>
      <c r="AE18" s="215">
        <f t="shared" ref="AE18" si="11">SUM(AB18:AD18)</f>
        <v>2</v>
      </c>
      <c r="AF18" s="214">
        <v>0</v>
      </c>
      <c r="AG18" s="214">
        <v>1</v>
      </c>
      <c r="AH18" s="214">
        <v>0</v>
      </c>
      <c r="AI18" s="151">
        <f t="shared" si="8"/>
        <v>1</v>
      </c>
      <c r="AJ18" s="152">
        <f t="shared" si="9"/>
        <v>6</v>
      </c>
    </row>
    <row r="19" spans="1:36" ht="90" thickBot="1" x14ac:dyDescent="0.25">
      <c r="A19" s="683"/>
      <c r="B19" s="83" t="s">
        <v>452</v>
      </c>
      <c r="C19" s="83" t="s">
        <v>848</v>
      </c>
      <c r="D19" s="83" t="s">
        <v>45</v>
      </c>
      <c r="E19" s="211">
        <f t="shared" si="3"/>
        <v>4</v>
      </c>
      <c r="F19" s="83" t="s">
        <v>96</v>
      </c>
      <c r="G19" s="210" t="s">
        <v>453</v>
      </c>
      <c r="H19" s="14">
        <f t="shared" si="4"/>
        <v>1</v>
      </c>
      <c r="I19" s="14">
        <f t="shared" si="5"/>
        <v>1</v>
      </c>
      <c r="J19" s="14">
        <f t="shared" si="6"/>
        <v>1</v>
      </c>
      <c r="K19" s="14">
        <f t="shared" si="7"/>
        <v>1</v>
      </c>
      <c r="L19" s="315">
        <v>509817.94671513821</v>
      </c>
      <c r="M19" s="15" t="s">
        <v>447</v>
      </c>
      <c r="N19" s="15" t="s">
        <v>454</v>
      </c>
      <c r="O19" s="210" t="s">
        <v>449</v>
      </c>
      <c r="P19" s="15"/>
      <c r="Q19" s="209"/>
      <c r="R19" s="10" t="str">
        <f>+B19</f>
        <v>Informe de gestión de capsulas y charlas educativas</v>
      </c>
      <c r="S19" s="213" t="str">
        <f>+C19</f>
        <v>No. de informes realizados.</v>
      </c>
      <c r="T19" s="214">
        <v>0</v>
      </c>
      <c r="U19" s="214">
        <v>0</v>
      </c>
      <c r="V19" s="214">
        <v>1</v>
      </c>
      <c r="W19" s="215">
        <f t="shared" si="0"/>
        <v>1</v>
      </c>
      <c r="X19" s="214">
        <v>0</v>
      </c>
      <c r="Y19" s="214">
        <v>0</v>
      </c>
      <c r="Z19" s="214">
        <v>1</v>
      </c>
      <c r="AA19" s="215">
        <f t="shared" si="1"/>
        <v>1</v>
      </c>
      <c r="AB19" s="214">
        <v>0</v>
      </c>
      <c r="AC19" s="214">
        <v>0</v>
      </c>
      <c r="AD19" s="214">
        <v>1</v>
      </c>
      <c r="AE19" s="215">
        <f t="shared" si="2"/>
        <v>1</v>
      </c>
      <c r="AF19" s="214">
        <v>0</v>
      </c>
      <c r="AG19" s="214">
        <v>0</v>
      </c>
      <c r="AH19" s="214">
        <v>1</v>
      </c>
      <c r="AI19" s="151">
        <f t="shared" si="8"/>
        <v>1</v>
      </c>
      <c r="AJ19" s="152">
        <f t="shared" si="9"/>
        <v>4</v>
      </c>
    </row>
    <row r="20" spans="1:36" ht="51.75" thickBot="1" x14ac:dyDescent="0.25">
      <c r="A20" s="683" t="s">
        <v>455</v>
      </c>
      <c r="B20" s="210" t="s">
        <v>456</v>
      </c>
      <c r="C20" s="210" t="s">
        <v>457</v>
      </c>
      <c r="D20" s="210" t="s">
        <v>45</v>
      </c>
      <c r="E20" s="211">
        <f t="shared" si="3"/>
        <v>3</v>
      </c>
      <c r="F20" s="211" t="s">
        <v>46</v>
      </c>
      <c r="G20" s="210" t="s">
        <v>458</v>
      </c>
      <c r="H20" s="14">
        <f t="shared" si="4"/>
        <v>0</v>
      </c>
      <c r="I20" s="14">
        <f t="shared" si="5"/>
        <v>1</v>
      </c>
      <c r="J20" s="14">
        <f t="shared" si="6"/>
        <v>1</v>
      </c>
      <c r="K20" s="14">
        <f t="shared" si="7"/>
        <v>1</v>
      </c>
      <c r="L20" s="315">
        <v>764726.92007270723</v>
      </c>
      <c r="M20" s="212" t="s">
        <v>459</v>
      </c>
      <c r="N20" s="212" t="s">
        <v>460</v>
      </c>
      <c r="O20" s="210" t="s">
        <v>461</v>
      </c>
      <c r="P20" s="15"/>
      <c r="Q20" s="209"/>
      <c r="R20" s="10" t="s">
        <v>456</v>
      </c>
      <c r="S20" s="213" t="s">
        <v>457</v>
      </c>
      <c r="T20" s="214">
        <v>0</v>
      </c>
      <c r="U20" s="214">
        <v>0</v>
      </c>
      <c r="V20" s="214">
        <v>0</v>
      </c>
      <c r="W20" s="215">
        <f t="shared" si="0"/>
        <v>0</v>
      </c>
      <c r="X20" s="214">
        <v>1</v>
      </c>
      <c r="Y20" s="214">
        <v>0</v>
      </c>
      <c r="Z20" s="214">
        <v>0</v>
      </c>
      <c r="AA20" s="215">
        <f t="shared" si="1"/>
        <v>1</v>
      </c>
      <c r="AB20" s="214">
        <v>1</v>
      </c>
      <c r="AC20" s="214">
        <v>0</v>
      </c>
      <c r="AD20" s="214">
        <v>0</v>
      </c>
      <c r="AE20" s="215">
        <f t="shared" si="2"/>
        <v>1</v>
      </c>
      <c r="AF20" s="214">
        <v>1</v>
      </c>
      <c r="AG20" s="214">
        <v>0</v>
      </c>
      <c r="AH20" s="214">
        <v>0</v>
      </c>
      <c r="AI20" s="151">
        <f t="shared" si="8"/>
        <v>1</v>
      </c>
      <c r="AJ20" s="152">
        <f t="shared" si="9"/>
        <v>3</v>
      </c>
    </row>
    <row r="21" spans="1:36" ht="51.75" thickBot="1" x14ac:dyDescent="0.25">
      <c r="A21" s="683"/>
      <c r="B21" s="210" t="s">
        <v>462</v>
      </c>
      <c r="C21" s="210" t="s">
        <v>463</v>
      </c>
      <c r="D21" s="210" t="s">
        <v>45</v>
      </c>
      <c r="E21" s="211">
        <f t="shared" si="3"/>
        <v>1</v>
      </c>
      <c r="F21" s="211" t="s">
        <v>46</v>
      </c>
      <c r="G21" s="210" t="s">
        <v>464</v>
      </c>
      <c r="H21" s="14">
        <f t="shared" si="4"/>
        <v>0</v>
      </c>
      <c r="I21" s="14">
        <f t="shared" si="5"/>
        <v>1</v>
      </c>
      <c r="J21" s="14">
        <f t="shared" si="6"/>
        <v>0</v>
      </c>
      <c r="K21" s="14">
        <f t="shared" si="7"/>
        <v>0</v>
      </c>
      <c r="L21" s="315">
        <v>484327.04937938129</v>
      </c>
      <c r="M21" s="212" t="s">
        <v>459</v>
      </c>
      <c r="N21" s="212" t="s">
        <v>460</v>
      </c>
      <c r="O21" s="210" t="s">
        <v>461</v>
      </c>
      <c r="P21" s="15"/>
      <c r="Q21" s="209"/>
      <c r="R21" s="10" t="s">
        <v>462</v>
      </c>
      <c r="S21" s="213" t="s">
        <v>463</v>
      </c>
      <c r="T21" s="214">
        <v>0</v>
      </c>
      <c r="U21" s="214">
        <v>0</v>
      </c>
      <c r="V21" s="214">
        <v>0</v>
      </c>
      <c r="W21" s="215">
        <f t="shared" si="0"/>
        <v>0</v>
      </c>
      <c r="X21" s="214">
        <v>1</v>
      </c>
      <c r="Y21" s="214">
        <v>0</v>
      </c>
      <c r="Z21" s="214">
        <v>0</v>
      </c>
      <c r="AA21" s="215">
        <f t="shared" si="1"/>
        <v>1</v>
      </c>
      <c r="AB21" s="214">
        <v>0</v>
      </c>
      <c r="AC21" s="214">
        <v>0</v>
      </c>
      <c r="AD21" s="214">
        <v>0</v>
      </c>
      <c r="AE21" s="215">
        <f t="shared" si="2"/>
        <v>0</v>
      </c>
      <c r="AF21" s="214">
        <v>0</v>
      </c>
      <c r="AG21" s="214">
        <v>0</v>
      </c>
      <c r="AH21" s="214">
        <v>0</v>
      </c>
      <c r="AI21" s="151">
        <f t="shared" si="8"/>
        <v>0</v>
      </c>
      <c r="AJ21" s="152">
        <f t="shared" si="9"/>
        <v>1</v>
      </c>
    </row>
    <row r="22" spans="1:36" ht="64.5" thickBot="1" x14ac:dyDescent="0.25">
      <c r="A22" s="683"/>
      <c r="B22" s="210" t="s">
        <v>683</v>
      </c>
      <c r="C22" s="210" t="s">
        <v>855</v>
      </c>
      <c r="D22" s="210" t="s">
        <v>45</v>
      </c>
      <c r="E22" s="211">
        <f t="shared" si="3"/>
        <v>2</v>
      </c>
      <c r="F22" s="211" t="s">
        <v>46</v>
      </c>
      <c r="G22" s="210" t="s">
        <v>466</v>
      </c>
      <c r="H22" s="14">
        <f t="shared" si="4"/>
        <v>2</v>
      </c>
      <c r="I22" s="14">
        <f t="shared" si="5"/>
        <v>0</v>
      </c>
      <c r="J22" s="14">
        <f t="shared" si="6"/>
        <v>0</v>
      </c>
      <c r="K22" s="14">
        <f t="shared" si="7"/>
        <v>0</v>
      </c>
      <c r="L22" s="315">
        <v>509817.94671513821</v>
      </c>
      <c r="M22" s="212" t="s">
        <v>459</v>
      </c>
      <c r="N22" s="212" t="s">
        <v>467</v>
      </c>
      <c r="O22" s="210" t="s">
        <v>468</v>
      </c>
      <c r="P22" s="15"/>
      <c r="Q22" s="209"/>
      <c r="R22" s="10" t="s">
        <v>683</v>
      </c>
      <c r="S22" s="213" t="s">
        <v>465</v>
      </c>
      <c r="T22" s="214">
        <v>1</v>
      </c>
      <c r="U22" s="214">
        <v>1</v>
      </c>
      <c r="V22" s="214">
        <v>0</v>
      </c>
      <c r="W22" s="215">
        <f t="shared" si="0"/>
        <v>2</v>
      </c>
      <c r="X22" s="214">
        <v>0</v>
      </c>
      <c r="Y22" s="214">
        <v>0</v>
      </c>
      <c r="Z22" s="214">
        <v>0</v>
      </c>
      <c r="AA22" s="215">
        <f t="shared" si="1"/>
        <v>0</v>
      </c>
      <c r="AB22" s="214">
        <v>0</v>
      </c>
      <c r="AC22" s="214">
        <v>0</v>
      </c>
      <c r="AD22" s="214">
        <v>0</v>
      </c>
      <c r="AE22" s="215">
        <f t="shared" si="2"/>
        <v>0</v>
      </c>
      <c r="AF22" s="214">
        <v>0</v>
      </c>
      <c r="AG22" s="214">
        <v>0</v>
      </c>
      <c r="AH22" s="214">
        <v>0</v>
      </c>
      <c r="AI22" s="151">
        <f t="shared" si="8"/>
        <v>0</v>
      </c>
      <c r="AJ22" s="152">
        <f t="shared" si="9"/>
        <v>2</v>
      </c>
    </row>
    <row r="23" spans="1:36" ht="115.5" thickBot="1" x14ac:dyDescent="0.25">
      <c r="A23" s="683" t="s">
        <v>789</v>
      </c>
      <c r="B23" s="210" t="s">
        <v>469</v>
      </c>
      <c r="C23" s="210" t="s">
        <v>842</v>
      </c>
      <c r="D23" s="210" t="s">
        <v>45</v>
      </c>
      <c r="E23" s="211">
        <f t="shared" si="3"/>
        <v>1</v>
      </c>
      <c r="F23" s="211" t="s">
        <v>46</v>
      </c>
      <c r="G23" s="210" t="s">
        <v>470</v>
      </c>
      <c r="H23" s="14">
        <f t="shared" si="4"/>
        <v>0</v>
      </c>
      <c r="I23" s="14">
        <f t="shared" si="5"/>
        <v>0</v>
      </c>
      <c r="J23" s="14">
        <f t="shared" si="6"/>
        <v>1</v>
      </c>
      <c r="K23" s="14">
        <f t="shared" si="7"/>
        <v>0</v>
      </c>
      <c r="L23" s="315">
        <v>790217.81740846415</v>
      </c>
      <c r="M23" s="212" t="s">
        <v>459</v>
      </c>
      <c r="N23" s="212" t="s">
        <v>471</v>
      </c>
      <c r="O23" s="210" t="s">
        <v>472</v>
      </c>
      <c r="P23" s="15"/>
      <c r="Q23" s="209"/>
      <c r="R23" s="10" t="s">
        <v>469</v>
      </c>
      <c r="S23" s="213" t="str">
        <f>+C23</f>
        <v xml:space="preserve">1. Informe de resultados encuesta Clima Organizacional por el MAP.
</v>
      </c>
      <c r="T23" s="214">
        <v>0</v>
      </c>
      <c r="U23" s="214">
        <v>0</v>
      </c>
      <c r="V23" s="214">
        <v>0</v>
      </c>
      <c r="W23" s="215">
        <f t="shared" si="0"/>
        <v>0</v>
      </c>
      <c r="X23" s="214">
        <v>0</v>
      </c>
      <c r="Y23" s="214">
        <v>0</v>
      </c>
      <c r="Z23" s="214">
        <v>0</v>
      </c>
      <c r="AA23" s="215">
        <f t="shared" si="1"/>
        <v>0</v>
      </c>
      <c r="AB23" s="214">
        <v>0</v>
      </c>
      <c r="AC23" s="214">
        <v>0</v>
      </c>
      <c r="AD23" s="214">
        <v>1</v>
      </c>
      <c r="AE23" s="215">
        <f t="shared" si="2"/>
        <v>1</v>
      </c>
      <c r="AF23" s="214">
        <v>0</v>
      </c>
      <c r="AG23" s="214">
        <v>0</v>
      </c>
      <c r="AH23" s="214">
        <v>0</v>
      </c>
      <c r="AI23" s="151">
        <f t="shared" si="8"/>
        <v>0</v>
      </c>
      <c r="AJ23" s="152">
        <f t="shared" si="9"/>
        <v>1</v>
      </c>
    </row>
    <row r="24" spans="1:36" ht="77.25" thickBot="1" x14ac:dyDescent="0.25">
      <c r="A24" s="683" t="s">
        <v>856</v>
      </c>
      <c r="B24" s="210" t="s">
        <v>473</v>
      </c>
      <c r="C24" s="210" t="s">
        <v>474</v>
      </c>
      <c r="D24" s="210" t="s">
        <v>45</v>
      </c>
      <c r="E24" s="211">
        <f t="shared" si="3"/>
        <v>4</v>
      </c>
      <c r="F24" s="219" t="s">
        <v>96</v>
      </c>
      <c r="G24" s="175" t="s">
        <v>475</v>
      </c>
      <c r="H24" s="14">
        <f t="shared" si="4"/>
        <v>1</v>
      </c>
      <c r="I24" s="14">
        <f t="shared" si="5"/>
        <v>1</v>
      </c>
      <c r="J24" s="14">
        <f t="shared" si="6"/>
        <v>1</v>
      </c>
      <c r="K24" s="14">
        <f t="shared" si="7"/>
        <v>1</v>
      </c>
      <c r="L24" s="315">
        <v>616030.01894745859</v>
      </c>
      <c r="M24" s="212" t="s">
        <v>476</v>
      </c>
      <c r="N24" s="212" t="s">
        <v>477</v>
      </c>
      <c r="O24" s="212" t="s">
        <v>478</v>
      </c>
      <c r="P24" s="217"/>
      <c r="R24" s="10" t="s">
        <v>473</v>
      </c>
      <c r="S24" s="213" t="s">
        <v>474</v>
      </c>
      <c r="T24" s="220">
        <v>0</v>
      </c>
      <c r="U24" s="220">
        <v>0</v>
      </c>
      <c r="V24" s="220">
        <v>1</v>
      </c>
      <c r="W24" s="215">
        <f t="shared" si="0"/>
        <v>1</v>
      </c>
      <c r="X24" s="220">
        <v>0</v>
      </c>
      <c r="Y24" s="220">
        <v>0</v>
      </c>
      <c r="Z24" s="220">
        <v>1</v>
      </c>
      <c r="AA24" s="215">
        <f t="shared" si="1"/>
        <v>1</v>
      </c>
      <c r="AB24" s="220">
        <v>0</v>
      </c>
      <c r="AC24" s="220">
        <v>0</v>
      </c>
      <c r="AD24" s="220">
        <v>1</v>
      </c>
      <c r="AE24" s="215">
        <f t="shared" si="2"/>
        <v>1</v>
      </c>
      <c r="AF24" s="220">
        <v>0</v>
      </c>
      <c r="AG24" s="220">
        <v>0</v>
      </c>
      <c r="AH24" s="220">
        <v>1</v>
      </c>
      <c r="AI24" s="151">
        <f t="shared" si="8"/>
        <v>1</v>
      </c>
      <c r="AJ24" s="152">
        <f t="shared" si="9"/>
        <v>4</v>
      </c>
    </row>
    <row r="25" spans="1:36" ht="39" thickBot="1" x14ac:dyDescent="0.25">
      <c r="A25" s="683" t="s">
        <v>479</v>
      </c>
      <c r="B25" s="210" t="s">
        <v>843</v>
      </c>
      <c r="C25" s="210" t="s">
        <v>845</v>
      </c>
      <c r="D25" s="221" t="s">
        <v>146</v>
      </c>
      <c r="E25" s="302">
        <f>+K25</f>
        <v>0.15</v>
      </c>
      <c r="F25" s="218" t="s">
        <v>46</v>
      </c>
      <c r="G25" s="219" t="s">
        <v>481</v>
      </c>
      <c r="H25" s="302">
        <f t="shared" si="4"/>
        <v>0.05</v>
      </c>
      <c r="I25" s="302">
        <f t="shared" si="5"/>
        <v>0.1</v>
      </c>
      <c r="J25" s="302">
        <f t="shared" si="6"/>
        <v>0.12</v>
      </c>
      <c r="K25" s="302">
        <f>+AI25</f>
        <v>0.15</v>
      </c>
      <c r="L25" s="315">
        <v>849696.57785856375</v>
      </c>
      <c r="M25" s="221" t="s">
        <v>476</v>
      </c>
      <c r="N25" s="221" t="s">
        <v>482</v>
      </c>
      <c r="O25" s="221" t="str">
        <f>+C25</f>
        <v>% de digitalización de expediente de personal inactivo.</v>
      </c>
      <c r="P25" s="217"/>
      <c r="R25" s="10" t="s">
        <v>480</v>
      </c>
      <c r="S25" s="213" t="str">
        <f>+C25</f>
        <v>% de digitalización de expediente de personal inactivo.</v>
      </c>
      <c r="T25" s="222">
        <v>0</v>
      </c>
      <c r="U25" s="222">
        <v>0</v>
      </c>
      <c r="V25" s="222">
        <v>0.05</v>
      </c>
      <c r="W25" s="223">
        <f t="shared" si="0"/>
        <v>0.05</v>
      </c>
      <c r="X25" s="222">
        <v>0</v>
      </c>
      <c r="Y25" s="222">
        <v>0</v>
      </c>
      <c r="Z25" s="222">
        <v>0.1</v>
      </c>
      <c r="AA25" s="223">
        <f t="shared" si="1"/>
        <v>0.1</v>
      </c>
      <c r="AB25" s="222">
        <v>0</v>
      </c>
      <c r="AC25" s="222">
        <v>0</v>
      </c>
      <c r="AD25" s="222">
        <v>0.12</v>
      </c>
      <c r="AE25" s="223">
        <f t="shared" si="2"/>
        <v>0.12</v>
      </c>
      <c r="AF25" s="222">
        <v>0</v>
      </c>
      <c r="AG25" s="222">
        <v>0</v>
      </c>
      <c r="AH25" s="222">
        <v>0.15</v>
      </c>
      <c r="AI25" s="224">
        <f t="shared" si="8"/>
        <v>0.15</v>
      </c>
      <c r="AJ25" s="224">
        <f t="shared" si="9"/>
        <v>0.15</v>
      </c>
    </row>
    <row r="26" spans="1:36" ht="39" thickBot="1" x14ac:dyDescent="0.25">
      <c r="A26" s="683" t="s">
        <v>483</v>
      </c>
      <c r="B26" s="210" t="s">
        <v>844</v>
      </c>
      <c r="C26" s="210" t="s">
        <v>807</v>
      </c>
      <c r="D26" s="221" t="s">
        <v>146</v>
      </c>
      <c r="E26" s="302">
        <f>+AJ26</f>
        <v>0.25</v>
      </c>
      <c r="F26" s="218" t="s">
        <v>96</v>
      </c>
      <c r="G26" s="219" t="s">
        <v>481</v>
      </c>
      <c r="H26" s="302">
        <f t="shared" si="4"/>
        <v>0.05</v>
      </c>
      <c r="I26" s="302">
        <f t="shared" si="5"/>
        <v>0.1</v>
      </c>
      <c r="J26" s="302">
        <f t="shared" si="6"/>
        <v>0.15</v>
      </c>
      <c r="K26" s="302">
        <f>+AI26</f>
        <v>0.25</v>
      </c>
      <c r="L26" s="315">
        <v>658514.84784038691</v>
      </c>
      <c r="M26" s="221" t="s">
        <v>476</v>
      </c>
      <c r="N26" s="221" t="s">
        <v>482</v>
      </c>
      <c r="O26" s="221" t="str">
        <f>+C26</f>
        <v>% de digitalización de expediente de personal activo.</v>
      </c>
      <c r="P26" s="217"/>
      <c r="R26" s="10" t="s">
        <v>484</v>
      </c>
      <c r="S26" s="213" t="str">
        <f>+C26</f>
        <v>% de digitalización de expediente de personal activo.</v>
      </c>
      <c r="T26" s="222">
        <v>0</v>
      </c>
      <c r="U26" s="222">
        <v>0</v>
      </c>
      <c r="V26" s="222">
        <v>0.05</v>
      </c>
      <c r="W26" s="223">
        <f t="shared" si="0"/>
        <v>0.05</v>
      </c>
      <c r="X26" s="222">
        <v>0</v>
      </c>
      <c r="Y26" s="222">
        <v>0</v>
      </c>
      <c r="Z26" s="222">
        <v>0.1</v>
      </c>
      <c r="AA26" s="223">
        <f t="shared" si="1"/>
        <v>0.1</v>
      </c>
      <c r="AB26" s="222">
        <v>0</v>
      </c>
      <c r="AC26" s="222">
        <v>0</v>
      </c>
      <c r="AD26" s="222">
        <v>0.15</v>
      </c>
      <c r="AE26" s="223">
        <f t="shared" si="2"/>
        <v>0.15</v>
      </c>
      <c r="AF26" s="222">
        <v>0</v>
      </c>
      <c r="AG26" s="222">
        <v>0</v>
      </c>
      <c r="AH26" s="222">
        <v>0.25</v>
      </c>
      <c r="AI26" s="224">
        <f t="shared" si="8"/>
        <v>0.25</v>
      </c>
      <c r="AJ26" s="224">
        <f t="shared" si="9"/>
        <v>0.25</v>
      </c>
    </row>
    <row r="27" spans="1:36" ht="77.25" thickBot="1" x14ac:dyDescent="0.25">
      <c r="A27" s="210" t="s">
        <v>485</v>
      </c>
      <c r="B27" s="210" t="s">
        <v>846</v>
      </c>
      <c r="C27" s="210" t="s">
        <v>849</v>
      </c>
      <c r="D27" s="83" t="s">
        <v>45</v>
      </c>
      <c r="E27" s="211">
        <f>+SUM(H27:K27)</f>
        <v>16</v>
      </c>
      <c r="F27" s="219" t="s">
        <v>46</v>
      </c>
      <c r="G27" s="175" t="s">
        <v>487</v>
      </c>
      <c r="H27" s="14">
        <f t="shared" si="4"/>
        <v>3</v>
      </c>
      <c r="I27" s="14">
        <f t="shared" si="5"/>
        <v>4</v>
      </c>
      <c r="J27" s="14">
        <f t="shared" si="6"/>
        <v>4</v>
      </c>
      <c r="K27" s="14">
        <f t="shared" si="7"/>
        <v>5</v>
      </c>
      <c r="L27" s="315">
        <v>9771510.6453734823</v>
      </c>
      <c r="M27" s="15" t="s">
        <v>488</v>
      </c>
      <c r="N27" s="15" t="s">
        <v>489</v>
      </c>
      <c r="O27" s="15" t="s">
        <v>490</v>
      </c>
      <c r="P27" s="217"/>
      <c r="R27" s="10" t="s">
        <v>486</v>
      </c>
      <c r="S27" s="213" t="str">
        <f>+C27</f>
        <v>No. de cofirmación virtual</v>
      </c>
      <c r="T27" s="220">
        <v>1</v>
      </c>
      <c r="U27" s="220">
        <v>1</v>
      </c>
      <c r="V27" s="220">
        <v>1</v>
      </c>
      <c r="W27" s="215">
        <f t="shared" si="0"/>
        <v>3</v>
      </c>
      <c r="X27" s="220">
        <v>1</v>
      </c>
      <c r="Y27" s="220">
        <v>1</v>
      </c>
      <c r="Z27" s="220">
        <v>2</v>
      </c>
      <c r="AA27" s="215">
        <f t="shared" si="1"/>
        <v>4</v>
      </c>
      <c r="AB27" s="220">
        <v>2</v>
      </c>
      <c r="AC27" s="220">
        <v>1</v>
      </c>
      <c r="AD27" s="220">
        <v>1</v>
      </c>
      <c r="AE27" s="215">
        <f t="shared" si="2"/>
        <v>4</v>
      </c>
      <c r="AF27" s="220">
        <v>1</v>
      </c>
      <c r="AG27" s="220">
        <v>1</v>
      </c>
      <c r="AH27" s="220">
        <v>3</v>
      </c>
      <c r="AI27" s="151">
        <f t="shared" si="8"/>
        <v>5</v>
      </c>
      <c r="AJ27" s="152">
        <f t="shared" si="9"/>
        <v>16</v>
      </c>
    </row>
    <row r="28" spans="1:36" ht="90" thickBot="1" x14ac:dyDescent="0.25">
      <c r="A28" s="683" t="s">
        <v>684</v>
      </c>
      <c r="B28" s="210" t="s">
        <v>491</v>
      </c>
      <c r="C28" s="210" t="s">
        <v>492</v>
      </c>
      <c r="D28" s="83" t="s">
        <v>45</v>
      </c>
      <c r="E28" s="211">
        <f>+SUM(H28:K28)</f>
        <v>1</v>
      </c>
      <c r="F28" s="83" t="s">
        <v>46</v>
      </c>
      <c r="G28" s="175" t="s">
        <v>493</v>
      </c>
      <c r="H28" s="14">
        <f t="shared" si="4"/>
        <v>0</v>
      </c>
      <c r="I28" s="14">
        <f t="shared" si="5"/>
        <v>0</v>
      </c>
      <c r="J28" s="14">
        <f t="shared" si="6"/>
        <v>1</v>
      </c>
      <c r="K28" s="14">
        <f t="shared" si="7"/>
        <v>0</v>
      </c>
      <c r="L28" s="315">
        <v>2464120.0757898348</v>
      </c>
      <c r="M28" s="15" t="s">
        <v>494</v>
      </c>
      <c r="N28" s="15" t="s">
        <v>495</v>
      </c>
      <c r="O28" s="83" t="str">
        <f>+C28</f>
        <v>Informe cumplimiento concursos públicos</v>
      </c>
      <c r="P28" s="15"/>
      <c r="Q28" s="209"/>
      <c r="R28" s="10" t="s">
        <v>491</v>
      </c>
      <c r="S28" s="213" t="s">
        <v>492</v>
      </c>
      <c r="T28" s="214">
        <v>0</v>
      </c>
      <c r="U28" s="214">
        <v>0</v>
      </c>
      <c r="V28" s="214">
        <v>0</v>
      </c>
      <c r="W28" s="215">
        <f t="shared" si="0"/>
        <v>0</v>
      </c>
      <c r="X28" s="214">
        <v>0</v>
      </c>
      <c r="Y28" s="214">
        <v>0</v>
      </c>
      <c r="Z28" s="214">
        <v>0</v>
      </c>
      <c r="AA28" s="215">
        <f t="shared" si="1"/>
        <v>0</v>
      </c>
      <c r="AB28" s="214">
        <v>1</v>
      </c>
      <c r="AC28" s="214">
        <v>0</v>
      </c>
      <c r="AD28" s="214">
        <v>0</v>
      </c>
      <c r="AE28" s="215">
        <f t="shared" si="2"/>
        <v>1</v>
      </c>
      <c r="AF28" s="214">
        <v>0</v>
      </c>
      <c r="AG28" s="214">
        <v>0</v>
      </c>
      <c r="AH28" s="214">
        <v>0</v>
      </c>
      <c r="AI28" s="151">
        <f t="shared" si="8"/>
        <v>0</v>
      </c>
      <c r="AJ28" s="152">
        <f t="shared" si="9"/>
        <v>1</v>
      </c>
    </row>
    <row r="29" spans="1:36" ht="153.75" thickBot="1" x14ac:dyDescent="0.25">
      <c r="A29" s="683"/>
      <c r="B29" s="210" t="s">
        <v>847</v>
      </c>
      <c r="C29" s="210" t="s">
        <v>857</v>
      </c>
      <c r="D29" s="83" t="s">
        <v>146</v>
      </c>
      <c r="E29" s="302">
        <f>+K29</f>
        <v>0.5</v>
      </c>
      <c r="F29" s="83" t="s">
        <v>96</v>
      </c>
      <c r="G29" s="175" t="s">
        <v>526</v>
      </c>
      <c r="H29" s="302">
        <f t="shared" si="4"/>
        <v>0</v>
      </c>
      <c r="I29" s="302">
        <f t="shared" si="5"/>
        <v>0.25</v>
      </c>
      <c r="J29" s="302">
        <f t="shared" si="6"/>
        <v>0.25</v>
      </c>
      <c r="K29" s="302">
        <f t="shared" si="7"/>
        <v>0.5</v>
      </c>
      <c r="L29" s="315">
        <v>8624420.2652644198</v>
      </c>
      <c r="M29" s="15" t="s">
        <v>494</v>
      </c>
      <c r="N29" s="15" t="s">
        <v>498</v>
      </c>
      <c r="O29" s="83" t="s">
        <v>497</v>
      </c>
      <c r="P29" s="15"/>
      <c r="Q29" s="209"/>
      <c r="R29" s="10" t="s">
        <v>496</v>
      </c>
      <c r="S29" s="213" t="s">
        <v>497</v>
      </c>
      <c r="T29" s="225">
        <v>0</v>
      </c>
      <c r="U29" s="225">
        <v>0</v>
      </c>
      <c r="V29" s="225">
        <v>0</v>
      </c>
      <c r="W29" s="223">
        <f t="shared" si="0"/>
        <v>0</v>
      </c>
      <c r="X29" s="225">
        <v>0</v>
      </c>
      <c r="Y29" s="225">
        <v>0</v>
      </c>
      <c r="Z29" s="225">
        <v>0.25</v>
      </c>
      <c r="AA29" s="223">
        <f t="shared" si="1"/>
        <v>0.25</v>
      </c>
      <c r="AB29" s="225">
        <v>0.25</v>
      </c>
      <c r="AC29" s="225">
        <v>0.25</v>
      </c>
      <c r="AD29" s="225">
        <v>0.25</v>
      </c>
      <c r="AE29" s="223">
        <v>0.25</v>
      </c>
      <c r="AF29" s="225">
        <v>0</v>
      </c>
      <c r="AG29" s="225">
        <v>0</v>
      </c>
      <c r="AH29" s="225">
        <v>0.5</v>
      </c>
      <c r="AI29" s="151">
        <f t="shared" si="8"/>
        <v>0.5</v>
      </c>
      <c r="AJ29" s="152">
        <f t="shared" si="9"/>
        <v>0.5</v>
      </c>
    </row>
    <row r="30" spans="1:36" ht="77.25" thickBot="1" x14ac:dyDescent="0.25">
      <c r="A30" s="683"/>
      <c r="B30" s="210" t="s">
        <v>499</v>
      </c>
      <c r="C30" s="210" t="s">
        <v>850</v>
      </c>
      <c r="D30" s="83" t="s">
        <v>45</v>
      </c>
      <c r="E30" s="211">
        <f t="shared" si="3"/>
        <v>4</v>
      </c>
      <c r="F30" s="83" t="s">
        <v>46</v>
      </c>
      <c r="G30" s="175" t="s">
        <v>501</v>
      </c>
      <c r="H30" s="14">
        <f t="shared" si="4"/>
        <v>1</v>
      </c>
      <c r="I30" s="14">
        <f t="shared" si="5"/>
        <v>1</v>
      </c>
      <c r="J30" s="14">
        <f t="shared" si="6"/>
        <v>1</v>
      </c>
      <c r="K30" s="14">
        <f t="shared" si="7"/>
        <v>1</v>
      </c>
      <c r="L30" s="315">
        <v>1232060.0378949174</v>
      </c>
      <c r="M30" s="15" t="s">
        <v>494</v>
      </c>
      <c r="N30" s="15" t="s">
        <v>502</v>
      </c>
      <c r="O30" s="83" t="s">
        <v>503</v>
      </c>
      <c r="P30" s="15"/>
      <c r="Q30" s="209"/>
      <c r="R30" s="10" t="s">
        <v>499</v>
      </c>
      <c r="S30" s="213" t="s">
        <v>500</v>
      </c>
      <c r="T30" s="214">
        <v>0</v>
      </c>
      <c r="U30" s="214">
        <v>0</v>
      </c>
      <c r="V30" s="214">
        <v>1</v>
      </c>
      <c r="W30" s="215">
        <f t="shared" si="0"/>
        <v>1</v>
      </c>
      <c r="X30" s="214">
        <v>0</v>
      </c>
      <c r="Y30" s="214">
        <v>0</v>
      </c>
      <c r="Z30" s="214">
        <v>1</v>
      </c>
      <c r="AA30" s="215">
        <f t="shared" si="1"/>
        <v>1</v>
      </c>
      <c r="AB30" s="214">
        <v>0</v>
      </c>
      <c r="AC30" s="214">
        <v>0</v>
      </c>
      <c r="AD30" s="214">
        <v>1</v>
      </c>
      <c r="AE30" s="215">
        <f t="shared" si="2"/>
        <v>1</v>
      </c>
      <c r="AF30" s="214">
        <v>0</v>
      </c>
      <c r="AG30" s="214">
        <v>0</v>
      </c>
      <c r="AH30" s="214">
        <v>1</v>
      </c>
      <c r="AI30" s="151">
        <f t="shared" si="8"/>
        <v>1</v>
      </c>
      <c r="AJ30" s="152">
        <f>+W30+AA30+AE30+AI30</f>
        <v>4</v>
      </c>
    </row>
    <row r="31" spans="1:36" ht="64.5" thickBot="1" x14ac:dyDescent="0.25">
      <c r="A31" s="679" t="s">
        <v>891</v>
      </c>
      <c r="B31" s="210" t="s">
        <v>504</v>
      </c>
      <c r="C31" s="210" t="s">
        <v>505</v>
      </c>
      <c r="D31" s="83" t="s">
        <v>45</v>
      </c>
      <c r="E31" s="211">
        <f t="shared" si="3"/>
        <v>1</v>
      </c>
      <c r="F31" s="219" t="s">
        <v>46</v>
      </c>
      <c r="G31" s="175" t="s">
        <v>506</v>
      </c>
      <c r="H31" s="14">
        <f t="shared" si="4"/>
        <v>1</v>
      </c>
      <c r="I31" s="14">
        <f t="shared" si="5"/>
        <v>0</v>
      </c>
      <c r="J31" s="14">
        <f t="shared" si="6"/>
        <v>0</v>
      </c>
      <c r="K31" s="14">
        <f t="shared" si="7"/>
        <v>0</v>
      </c>
      <c r="L31" s="315">
        <v>1019635.8934302764</v>
      </c>
      <c r="M31" s="15" t="s">
        <v>507</v>
      </c>
      <c r="N31" s="15" t="s">
        <v>508</v>
      </c>
      <c r="O31" s="15" t="s">
        <v>509</v>
      </c>
      <c r="P31" s="15"/>
      <c r="Q31" s="209"/>
      <c r="R31" s="10" t="str">
        <f>+B31</f>
        <v>Formalización acuerdos del desempeño entre colaborador y supervisor</v>
      </c>
      <c r="S31" s="213" t="str">
        <f>+C31</f>
        <v>Plantilla reporte acuerdo del desempeño remitido al MAP</v>
      </c>
      <c r="T31" s="214">
        <v>1</v>
      </c>
      <c r="U31" s="214">
        <v>0</v>
      </c>
      <c r="V31" s="214">
        <v>0</v>
      </c>
      <c r="W31" s="215">
        <f t="shared" si="0"/>
        <v>1</v>
      </c>
      <c r="X31" s="214">
        <v>0</v>
      </c>
      <c r="Y31" s="214">
        <v>0</v>
      </c>
      <c r="Z31" s="214">
        <v>0</v>
      </c>
      <c r="AA31" s="215">
        <f t="shared" si="1"/>
        <v>0</v>
      </c>
      <c r="AB31" s="214">
        <v>0</v>
      </c>
      <c r="AC31" s="214">
        <v>0</v>
      </c>
      <c r="AD31" s="214">
        <v>0</v>
      </c>
      <c r="AE31" s="215">
        <f t="shared" si="2"/>
        <v>0</v>
      </c>
      <c r="AF31" s="214">
        <v>0</v>
      </c>
      <c r="AG31" s="214">
        <v>0</v>
      </c>
      <c r="AH31" s="214">
        <v>0</v>
      </c>
      <c r="AI31" s="151">
        <f t="shared" si="8"/>
        <v>0</v>
      </c>
      <c r="AJ31" s="152">
        <f t="shared" si="9"/>
        <v>1</v>
      </c>
    </row>
    <row r="32" spans="1:36" ht="77.25" customHeight="1" thickBot="1" x14ac:dyDescent="0.25">
      <c r="A32" s="680"/>
      <c r="B32" s="210" t="s">
        <v>510</v>
      </c>
      <c r="C32" s="210" t="s">
        <v>851</v>
      </c>
      <c r="D32" s="83" t="s">
        <v>45</v>
      </c>
      <c r="E32" s="211">
        <f t="shared" si="3"/>
        <v>1</v>
      </c>
      <c r="F32" s="219" t="s">
        <v>46</v>
      </c>
      <c r="G32" s="175" t="s">
        <v>511</v>
      </c>
      <c r="H32" s="14">
        <f t="shared" si="4"/>
        <v>0</v>
      </c>
      <c r="I32" s="14">
        <f t="shared" si="5"/>
        <v>0</v>
      </c>
      <c r="J32" s="14">
        <f t="shared" si="6"/>
        <v>0</v>
      </c>
      <c r="K32" s="14">
        <f t="shared" si="7"/>
        <v>1</v>
      </c>
      <c r="L32" s="315">
        <v>1529453.8401454145</v>
      </c>
      <c r="M32" s="15" t="s">
        <v>507</v>
      </c>
      <c r="N32" s="15" t="s">
        <v>508</v>
      </c>
      <c r="O32" s="15" t="s">
        <v>808</v>
      </c>
      <c r="P32" s="15"/>
      <c r="Q32" s="209"/>
      <c r="R32" s="10" t="s">
        <v>510</v>
      </c>
      <c r="S32" s="213" t="str">
        <f>+C32</f>
        <v xml:space="preserve">
1. Informe técnico evaluación del desempeño.
</v>
      </c>
      <c r="T32" s="214">
        <v>0</v>
      </c>
      <c r="U32" s="214">
        <v>0</v>
      </c>
      <c r="V32" s="214">
        <v>0</v>
      </c>
      <c r="W32" s="215">
        <f t="shared" si="0"/>
        <v>0</v>
      </c>
      <c r="X32" s="214">
        <v>0</v>
      </c>
      <c r="Y32" s="214">
        <v>0</v>
      </c>
      <c r="Z32" s="214">
        <v>0</v>
      </c>
      <c r="AA32" s="215">
        <f t="shared" si="1"/>
        <v>0</v>
      </c>
      <c r="AB32" s="214">
        <v>0</v>
      </c>
      <c r="AC32" s="214">
        <v>0</v>
      </c>
      <c r="AD32" s="214">
        <v>0</v>
      </c>
      <c r="AE32" s="215">
        <f t="shared" si="2"/>
        <v>0</v>
      </c>
      <c r="AF32" s="214">
        <v>0</v>
      </c>
      <c r="AG32" s="214">
        <v>0</v>
      </c>
      <c r="AH32" s="214">
        <v>1</v>
      </c>
      <c r="AI32" s="151">
        <f t="shared" si="8"/>
        <v>1</v>
      </c>
      <c r="AJ32" s="152">
        <f t="shared" si="9"/>
        <v>1</v>
      </c>
    </row>
    <row r="33" spans="1:36" ht="77.25" thickBot="1" x14ac:dyDescent="0.25">
      <c r="A33" s="681" t="s">
        <v>893</v>
      </c>
      <c r="B33" s="210" t="s">
        <v>895</v>
      </c>
      <c r="C33" s="210" t="s">
        <v>894</v>
      </c>
      <c r="D33" s="83" t="s">
        <v>45</v>
      </c>
      <c r="E33" s="211">
        <f t="shared" si="3"/>
        <v>1</v>
      </c>
      <c r="F33" s="219" t="s">
        <v>46</v>
      </c>
      <c r="G33" s="175" t="s">
        <v>513</v>
      </c>
      <c r="H33" s="14">
        <f t="shared" si="4"/>
        <v>1</v>
      </c>
      <c r="I33" s="14">
        <f t="shared" si="5"/>
        <v>0</v>
      </c>
      <c r="J33" s="14">
        <f t="shared" si="6"/>
        <v>0</v>
      </c>
      <c r="K33" s="14">
        <f t="shared" si="7"/>
        <v>0</v>
      </c>
      <c r="L33" s="315">
        <v>849696.57785856375</v>
      </c>
      <c r="M33" s="15" t="s">
        <v>507</v>
      </c>
      <c r="N33" s="15" t="s">
        <v>514</v>
      </c>
      <c r="O33" s="15" t="s">
        <v>515</v>
      </c>
      <c r="P33" s="15"/>
      <c r="Q33" s="209"/>
      <c r="R33" s="10" t="str">
        <f>+B33</f>
        <v>Plan de capacitación 2024 .</v>
      </c>
      <c r="S33" s="213" t="s">
        <v>512</v>
      </c>
      <c r="T33" s="214">
        <v>0</v>
      </c>
      <c r="U33" s="214">
        <v>0</v>
      </c>
      <c r="V33" s="214">
        <v>1</v>
      </c>
      <c r="W33" s="215">
        <f t="shared" si="0"/>
        <v>1</v>
      </c>
      <c r="X33" s="214">
        <v>0</v>
      </c>
      <c r="Y33" s="214">
        <v>0</v>
      </c>
      <c r="Z33" s="214">
        <v>0</v>
      </c>
      <c r="AA33" s="215">
        <f t="shared" si="1"/>
        <v>0</v>
      </c>
      <c r="AB33" s="214">
        <v>0</v>
      </c>
      <c r="AC33" s="214">
        <v>0</v>
      </c>
      <c r="AD33" s="214">
        <v>0</v>
      </c>
      <c r="AE33" s="215">
        <f t="shared" si="2"/>
        <v>0</v>
      </c>
      <c r="AF33" s="214">
        <v>0</v>
      </c>
      <c r="AG33" s="214">
        <v>0</v>
      </c>
      <c r="AH33" s="214">
        <v>0</v>
      </c>
      <c r="AI33" s="151">
        <f t="shared" si="8"/>
        <v>0</v>
      </c>
      <c r="AJ33" s="152">
        <f t="shared" si="9"/>
        <v>1</v>
      </c>
    </row>
    <row r="34" spans="1:36" ht="64.5" thickBot="1" x14ac:dyDescent="0.25">
      <c r="A34" s="682"/>
      <c r="B34" s="303" t="s">
        <v>516</v>
      </c>
      <c r="C34" s="210" t="s">
        <v>852</v>
      </c>
      <c r="D34" s="83" t="s">
        <v>146</v>
      </c>
      <c r="E34" s="211">
        <f>+AJ34</f>
        <v>0.6</v>
      </c>
      <c r="F34" s="219" t="s">
        <v>46</v>
      </c>
      <c r="G34" s="175" t="s">
        <v>518</v>
      </c>
      <c r="H34" s="302">
        <f t="shared" si="4"/>
        <v>0.15</v>
      </c>
      <c r="I34" s="302">
        <f t="shared" si="5"/>
        <v>0.3</v>
      </c>
      <c r="J34" s="302">
        <f t="shared" si="6"/>
        <v>0.45</v>
      </c>
      <c r="K34" s="302">
        <f t="shared" si="7"/>
        <v>0.6</v>
      </c>
      <c r="L34" s="315">
        <v>3398786.311434255</v>
      </c>
      <c r="M34" s="15" t="s">
        <v>507</v>
      </c>
      <c r="N34" s="15" t="s">
        <v>809</v>
      </c>
      <c r="O34" s="15" t="s">
        <v>517</v>
      </c>
      <c r="P34" s="15"/>
      <c r="Q34" s="209"/>
      <c r="R34" s="10" t="s">
        <v>516</v>
      </c>
      <c r="S34" s="213" t="str">
        <f>+C34</f>
        <v>%  de ejcución del plan de capacitación anual.</v>
      </c>
      <c r="T34" s="225">
        <v>0</v>
      </c>
      <c r="U34" s="225">
        <v>0</v>
      </c>
      <c r="V34" s="225">
        <v>0.15</v>
      </c>
      <c r="W34" s="223">
        <f t="shared" si="0"/>
        <v>0.15</v>
      </c>
      <c r="X34" s="225">
        <v>0</v>
      </c>
      <c r="Y34" s="225">
        <v>0</v>
      </c>
      <c r="Z34" s="225">
        <v>0.3</v>
      </c>
      <c r="AA34" s="223">
        <f t="shared" si="1"/>
        <v>0.3</v>
      </c>
      <c r="AB34" s="225">
        <v>0</v>
      </c>
      <c r="AC34" s="225">
        <v>0</v>
      </c>
      <c r="AD34" s="225">
        <v>0.45</v>
      </c>
      <c r="AE34" s="223">
        <f t="shared" si="2"/>
        <v>0.45</v>
      </c>
      <c r="AF34" s="225">
        <v>0</v>
      </c>
      <c r="AG34" s="225">
        <v>0</v>
      </c>
      <c r="AH34" s="225">
        <v>0.6</v>
      </c>
      <c r="AI34" s="226">
        <f>+AH34</f>
        <v>0.6</v>
      </c>
      <c r="AJ34" s="226">
        <f t="shared" si="9"/>
        <v>0.6</v>
      </c>
    </row>
    <row r="35" spans="1:36" ht="66" customHeight="1" thickBot="1" x14ac:dyDescent="0.25">
      <c r="A35" s="304" t="s">
        <v>859</v>
      </c>
      <c r="B35" s="210" t="s">
        <v>853</v>
      </c>
      <c r="C35" s="210" t="s">
        <v>519</v>
      </c>
      <c r="D35" s="83" t="s">
        <v>45</v>
      </c>
      <c r="E35" s="211">
        <f t="shared" si="3"/>
        <v>1</v>
      </c>
      <c r="F35" s="83" t="s">
        <v>96</v>
      </c>
      <c r="G35" s="175" t="s">
        <v>520</v>
      </c>
      <c r="H35" s="14">
        <f t="shared" si="4"/>
        <v>0</v>
      </c>
      <c r="I35" s="14">
        <f t="shared" si="5"/>
        <v>0</v>
      </c>
      <c r="J35" s="14">
        <f t="shared" si="6"/>
        <v>1</v>
      </c>
      <c r="K35" s="14">
        <f t="shared" si="7"/>
        <v>0</v>
      </c>
      <c r="L35" s="315">
        <v>1274544.8667878455</v>
      </c>
      <c r="M35" s="15" t="s">
        <v>521</v>
      </c>
      <c r="N35" s="15" t="s">
        <v>477</v>
      </c>
      <c r="O35" s="83" t="str">
        <f>+C35</f>
        <v>Informes semestrales de gestión</v>
      </c>
      <c r="P35" s="15"/>
      <c r="Q35" s="209"/>
      <c r="R35" s="10" t="s">
        <v>810</v>
      </c>
      <c r="S35" s="213" t="str">
        <f>+C35</f>
        <v>Informes semestrales de gestión</v>
      </c>
      <c r="T35" s="214">
        <v>0</v>
      </c>
      <c r="U35" s="214">
        <v>0</v>
      </c>
      <c r="V35" s="214">
        <v>0</v>
      </c>
      <c r="W35" s="215">
        <f t="shared" si="0"/>
        <v>0</v>
      </c>
      <c r="X35" s="214">
        <v>0</v>
      </c>
      <c r="Y35" s="214">
        <v>0</v>
      </c>
      <c r="Z35" s="214">
        <v>0</v>
      </c>
      <c r="AA35" s="215">
        <f t="shared" si="1"/>
        <v>0</v>
      </c>
      <c r="AB35" s="214">
        <v>1</v>
      </c>
      <c r="AC35" s="214">
        <v>0</v>
      </c>
      <c r="AD35" s="214">
        <v>0</v>
      </c>
      <c r="AE35" s="215">
        <f t="shared" si="2"/>
        <v>1</v>
      </c>
      <c r="AF35" s="214">
        <v>0</v>
      </c>
      <c r="AG35" s="214">
        <v>0</v>
      </c>
      <c r="AH35" s="214">
        <v>0</v>
      </c>
      <c r="AI35" s="151">
        <f t="shared" si="8"/>
        <v>0</v>
      </c>
      <c r="AJ35" s="152">
        <f t="shared" si="9"/>
        <v>1</v>
      </c>
    </row>
    <row r="36" spans="1:36" ht="69" customHeight="1" thickBot="1" x14ac:dyDescent="0.25">
      <c r="A36" s="305" t="s">
        <v>858</v>
      </c>
      <c r="B36" s="306" t="s">
        <v>522</v>
      </c>
      <c r="C36" s="210" t="s">
        <v>523</v>
      </c>
      <c r="D36" s="227" t="s">
        <v>45</v>
      </c>
      <c r="E36" s="211">
        <f t="shared" si="3"/>
        <v>1</v>
      </c>
      <c r="F36" s="227" t="s">
        <v>96</v>
      </c>
      <c r="G36" s="228" t="s">
        <v>520</v>
      </c>
      <c r="H36" s="14">
        <f t="shared" si="4"/>
        <v>0</v>
      </c>
      <c r="I36" s="14">
        <f t="shared" si="5"/>
        <v>0</v>
      </c>
      <c r="J36" s="14">
        <f t="shared" si="6"/>
        <v>0</v>
      </c>
      <c r="K36" s="14">
        <f t="shared" si="7"/>
        <v>1</v>
      </c>
      <c r="L36" s="315">
        <v>849696.57785856363</v>
      </c>
      <c r="M36" s="229" t="s">
        <v>521</v>
      </c>
      <c r="N36" s="229" t="s">
        <v>477</v>
      </c>
      <c r="O36" s="227" t="s">
        <v>524</v>
      </c>
      <c r="P36" s="229"/>
      <c r="Q36" s="209"/>
      <c r="R36" s="10" t="s">
        <v>522</v>
      </c>
      <c r="S36" s="10" t="s">
        <v>860</v>
      </c>
      <c r="T36" s="214">
        <v>0</v>
      </c>
      <c r="U36" s="214">
        <v>0</v>
      </c>
      <c r="V36" s="214">
        <v>0</v>
      </c>
      <c r="W36" s="215">
        <f t="shared" si="0"/>
        <v>0</v>
      </c>
      <c r="X36" s="214">
        <v>0</v>
      </c>
      <c r="Y36" s="214">
        <v>0</v>
      </c>
      <c r="Z36" s="214"/>
      <c r="AA36" s="215">
        <f t="shared" si="1"/>
        <v>0</v>
      </c>
      <c r="AB36" s="214">
        <v>0</v>
      </c>
      <c r="AC36" s="214">
        <v>0</v>
      </c>
      <c r="AD36" s="214"/>
      <c r="AE36" s="215">
        <f t="shared" si="2"/>
        <v>0</v>
      </c>
      <c r="AF36" s="214">
        <v>0</v>
      </c>
      <c r="AG36" s="214">
        <v>0</v>
      </c>
      <c r="AH36" s="214">
        <v>1</v>
      </c>
      <c r="AI36" s="151">
        <f t="shared" si="8"/>
        <v>1</v>
      </c>
      <c r="AJ36" s="152">
        <f t="shared" si="9"/>
        <v>1</v>
      </c>
    </row>
    <row r="37" spans="1:36" x14ac:dyDescent="0.2">
      <c r="G37" s="230"/>
      <c r="L37" s="314"/>
    </row>
    <row r="38" spans="1:36" x14ac:dyDescent="0.2">
      <c r="L38" s="314"/>
    </row>
  </sheetData>
  <mergeCells count="30">
    <mergeCell ref="A8:P8"/>
    <mergeCell ref="T13:W13"/>
    <mergeCell ref="A16:A19"/>
    <mergeCell ref="A28:A30"/>
    <mergeCell ref="A20:A23"/>
    <mergeCell ref="A24:A26"/>
    <mergeCell ref="A13:A14"/>
    <mergeCell ref="B13:F13"/>
    <mergeCell ref="G13:G14"/>
    <mergeCell ref="H13:K13"/>
    <mergeCell ref="L13:L14"/>
    <mergeCell ref="M13:M14"/>
    <mergeCell ref="N13:N14"/>
    <mergeCell ref="O13:O14"/>
    <mergeCell ref="A31:A32"/>
    <mergeCell ref="A33:A34"/>
    <mergeCell ref="A5:P5"/>
    <mergeCell ref="P13:P14"/>
    <mergeCell ref="R13:S13"/>
    <mergeCell ref="R11:AJ12"/>
    <mergeCell ref="AJ13:AJ14"/>
    <mergeCell ref="X13:AA13"/>
    <mergeCell ref="AB13:AE13"/>
    <mergeCell ref="AF13:AI13"/>
    <mergeCell ref="A11:P11"/>
    <mergeCell ref="A9:P10"/>
    <mergeCell ref="A6:E6"/>
    <mergeCell ref="F6:J6"/>
    <mergeCell ref="K6:P6"/>
    <mergeCell ref="A7:P7"/>
  </mergeCells>
  <dataValidations count="5">
    <dataValidation type="list" allowBlank="1" showInputMessage="1" showErrorMessage="1" sqref="D31:D34 D24:D27" xr:uid="{ED10F6AD-EC2E-46BD-8993-4BB51C340AE1}">
      <formula1>"Unidad,Porcentaje,Monetario"</formula1>
      <formula2>0</formula2>
    </dataValidation>
    <dataValidation type="list" allowBlank="1" showInputMessage="1" showErrorMessage="1" sqref="F31:F34 F24:F27" xr:uid="{59AFB2DC-DDE5-437F-9D6B-15D7A0D0573F}">
      <formula1>"A,B,C"</formula1>
      <formula2>0</formula2>
    </dataValidation>
    <dataValidation type="list" allowBlank="1" showErrorMessage="1" sqref="D15:D18 D20:D23" xr:uid="{99489A74-157C-4EC3-A809-32728D236613}">
      <formula1>"Unidad,Porcentaje,Monetario"</formula1>
    </dataValidation>
    <dataValidation type="list" allowBlank="1" showInputMessage="1" showErrorMessage="1" sqref="D19 D28:D30 D35:D36" xr:uid="{156B077B-0986-4202-BD6C-CE4C309D8E2E}">
      <formula1>"Unidad,Porcentaje,Monetario"</formula1>
    </dataValidation>
    <dataValidation type="list" allowBlank="1" showInputMessage="1" showErrorMessage="1" sqref="F19 F28:F30 F35:F36" xr:uid="{0EFB1AF5-9D9E-403F-B887-AD94420F9468}">
      <formula1>"A,B,C"</formula1>
    </dataValidation>
  </dataValidations>
  <printOptions horizontalCentered="1"/>
  <pageMargins left="0.25" right="0.25" top="0.75" bottom="0.75" header="0.3" footer="0.3"/>
  <pageSetup paperSize="5" scale="47" fitToHeight="0" orientation="landscape" horizontalDpi="1200" r:id="rId1"/>
  <ignoredErrors>
    <ignoredError sqref="E29" formula="1"/>
  </ignoredError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88EA-FDF3-4B84-BD06-0AB87191AF57}">
  <sheetPr codeName="Hoja15">
    <pageSetUpPr fitToPage="1"/>
  </sheetPr>
  <dimension ref="A1:AMJ30"/>
  <sheetViews>
    <sheetView tabSelected="1" zoomScale="60" zoomScaleNormal="60" workbookViewId="0">
      <selection activeCell="C30" sqref="C30"/>
    </sheetView>
  </sheetViews>
  <sheetFormatPr baseColWidth="10" defaultRowHeight="15" x14ac:dyDescent="0.25"/>
  <cols>
    <col min="1" max="1" width="29.28515625" style="105" customWidth="1"/>
    <col min="2" max="2" width="37" style="105" customWidth="1"/>
    <col min="3" max="3" width="23.5703125" style="105" customWidth="1"/>
    <col min="4" max="4" width="29.28515625" style="105" customWidth="1"/>
    <col min="5" max="6" width="22" style="105" customWidth="1"/>
    <col min="7" max="7" width="60.140625" style="105" customWidth="1"/>
    <col min="8" max="11" width="17.85546875" style="105" customWidth="1"/>
    <col min="12" max="12" width="22.5703125" style="105" customWidth="1"/>
    <col min="13" max="13" width="25.28515625" style="105" customWidth="1"/>
    <col min="14" max="14" width="31.140625" style="105" customWidth="1"/>
    <col min="15" max="16" width="36.28515625" style="105" customWidth="1"/>
    <col min="17" max="17" width="12.140625" customWidth="1"/>
    <col min="18" max="18" width="27.28515625" style="105" customWidth="1"/>
    <col min="19" max="19" width="28.5703125" style="105" customWidth="1"/>
    <col min="20" max="29" width="13.5703125" style="105" customWidth="1"/>
    <col min="30" max="30" width="14.140625" style="105" bestFit="1" customWidth="1"/>
    <col min="31" max="31" width="15.7109375" style="105" customWidth="1"/>
    <col min="32" max="33" width="13.5703125" style="105" customWidth="1"/>
    <col min="34" max="34" width="15.7109375" style="105" customWidth="1"/>
    <col min="35" max="37" width="13.5703125" style="105" customWidth="1"/>
    <col min="38" max="1024" width="12.140625" style="105" customWidth="1"/>
    <col min="1025" max="1025" width="12.5703125" customWidth="1"/>
  </cols>
  <sheetData>
    <row r="1" spans="1:1024" ht="15.75" x14ac:dyDescent="0.25">
      <c r="A1" s="104"/>
      <c r="B1" s="104"/>
      <c r="C1" s="104"/>
      <c r="D1" s="104"/>
      <c r="E1" s="104"/>
      <c r="F1" s="104"/>
      <c r="G1" s="104"/>
      <c r="H1" s="104"/>
      <c r="I1" s="104"/>
      <c r="J1" s="104"/>
      <c r="K1" s="104"/>
      <c r="L1" s="104"/>
      <c r="M1" s="104"/>
      <c r="N1" s="104"/>
      <c r="O1" s="104"/>
      <c r="P1" s="104"/>
    </row>
    <row r="2" spans="1:1024" ht="15.75" x14ac:dyDescent="0.25">
      <c r="A2" s="104"/>
      <c r="B2" s="104"/>
      <c r="C2" s="104"/>
      <c r="D2" s="104"/>
      <c r="E2" s="104"/>
      <c r="F2" s="104"/>
      <c r="G2" s="104"/>
      <c r="H2" s="104"/>
      <c r="I2" s="104"/>
      <c r="J2" s="104"/>
      <c r="K2" s="104"/>
      <c r="L2" s="104"/>
      <c r="M2" s="104"/>
      <c r="N2" s="104"/>
      <c r="O2" s="104"/>
      <c r="P2" s="104"/>
    </row>
    <row r="3" spans="1:1024" ht="15.75" x14ac:dyDescent="0.25">
      <c r="A3" s="104"/>
      <c r="B3" s="104"/>
      <c r="C3" s="104"/>
      <c r="D3" s="104"/>
      <c r="E3" s="104"/>
      <c r="F3" s="104"/>
      <c r="G3" s="104"/>
      <c r="H3" s="104"/>
      <c r="I3" s="104"/>
      <c r="J3" s="104"/>
      <c r="K3" s="104"/>
      <c r="L3" s="104"/>
      <c r="M3" s="104"/>
      <c r="N3" s="104"/>
      <c r="O3" s="104"/>
      <c r="P3" s="104"/>
    </row>
    <row r="4" spans="1:1024" ht="16.5" thickBot="1" x14ac:dyDescent="0.3">
      <c r="A4" s="104"/>
      <c r="B4" s="104"/>
      <c r="C4" s="104"/>
      <c r="D4" s="104"/>
      <c r="E4" s="104"/>
      <c r="F4" s="104"/>
      <c r="G4" s="104"/>
      <c r="H4" s="104"/>
      <c r="I4" s="104"/>
      <c r="J4" s="104"/>
      <c r="K4" s="104"/>
      <c r="L4" s="104"/>
      <c r="M4" s="104"/>
      <c r="N4" s="104"/>
      <c r="O4" s="104"/>
      <c r="P4" s="104"/>
    </row>
    <row r="5" spans="1:1024" s="106" customFormat="1" ht="27" thickBot="1" x14ac:dyDescent="0.3">
      <c r="A5" s="718" t="s">
        <v>0</v>
      </c>
      <c r="B5" s="719"/>
      <c r="C5" s="719"/>
      <c r="D5" s="719"/>
      <c r="E5" s="720"/>
      <c r="F5" s="719"/>
      <c r="G5" s="719"/>
      <c r="H5" s="720"/>
      <c r="I5" s="720"/>
      <c r="J5" s="720"/>
      <c r="K5" s="720"/>
      <c r="L5" s="720"/>
      <c r="M5" s="719"/>
      <c r="N5" s="719"/>
      <c r="O5" s="719"/>
      <c r="P5" s="721"/>
      <c r="Q5"/>
    </row>
    <row r="6" spans="1:1024" s="106" customFormat="1" ht="27" thickBot="1" x14ac:dyDescent="0.3">
      <c r="A6" s="722" t="s">
        <v>548</v>
      </c>
      <c r="B6" s="722"/>
      <c r="C6" s="722"/>
      <c r="D6" s="722"/>
      <c r="E6" s="723"/>
      <c r="F6" s="722" t="s">
        <v>549</v>
      </c>
      <c r="G6" s="722"/>
      <c r="H6" s="723"/>
      <c r="I6" s="723"/>
      <c r="J6" s="723"/>
      <c r="K6" s="724" t="s">
        <v>550</v>
      </c>
      <c r="L6" s="725"/>
      <c r="M6" s="726"/>
      <c r="N6" s="726"/>
      <c r="O6" s="726"/>
      <c r="P6" s="727"/>
      <c r="Q6"/>
    </row>
    <row r="7" spans="1:1024" ht="27" thickBot="1" x14ac:dyDescent="0.3">
      <c r="A7" s="728" t="s">
        <v>1</v>
      </c>
      <c r="B7" s="729"/>
      <c r="C7" s="729"/>
      <c r="D7" s="729"/>
      <c r="E7" s="730"/>
      <c r="F7" s="729"/>
      <c r="G7" s="729"/>
      <c r="H7" s="730"/>
      <c r="I7" s="730"/>
      <c r="J7" s="730"/>
      <c r="K7" s="730"/>
      <c r="L7" s="730"/>
      <c r="M7" s="729"/>
      <c r="N7" s="729"/>
      <c r="O7" s="729"/>
      <c r="P7" s="731"/>
    </row>
    <row r="8" spans="1:1024" s="107" customFormat="1" ht="15.75" x14ac:dyDescent="0.25">
      <c r="A8" s="714" t="s">
        <v>907</v>
      </c>
      <c r="B8" s="715"/>
      <c r="C8" s="715"/>
      <c r="D8" s="715"/>
      <c r="E8" s="716"/>
      <c r="F8" s="715"/>
      <c r="G8" s="715"/>
      <c r="H8" s="716"/>
      <c r="I8" s="716"/>
      <c r="J8" s="716"/>
      <c r="K8" s="716"/>
      <c r="L8" s="716"/>
      <c r="M8" s="715"/>
      <c r="N8" s="715"/>
      <c r="O8" s="715"/>
      <c r="P8" s="717"/>
      <c r="Q8"/>
    </row>
    <row r="9" spans="1:1024" s="107" customFormat="1" x14ac:dyDescent="0.25">
      <c r="A9" s="695" t="s">
        <v>3</v>
      </c>
      <c r="B9" s="696"/>
      <c r="C9" s="696"/>
      <c r="D9" s="696"/>
      <c r="E9" s="697"/>
      <c r="F9" s="696"/>
      <c r="G9" s="696"/>
      <c r="H9" s="697"/>
      <c r="I9" s="697"/>
      <c r="J9" s="697"/>
      <c r="K9" s="697"/>
      <c r="L9" s="697"/>
      <c r="M9" s="696"/>
      <c r="N9" s="696"/>
      <c r="O9" s="696"/>
      <c r="P9" s="698"/>
      <c r="Q9"/>
    </row>
    <row r="10" spans="1:1024" s="107" customFormat="1" ht="15.75" thickBot="1" x14ac:dyDescent="0.3">
      <c r="A10" s="695"/>
      <c r="B10" s="696"/>
      <c r="C10" s="696"/>
      <c r="D10" s="696"/>
      <c r="E10" s="697"/>
      <c r="F10" s="696"/>
      <c r="G10" s="696"/>
      <c r="H10" s="697"/>
      <c r="I10" s="697"/>
      <c r="J10" s="697"/>
      <c r="K10" s="697"/>
      <c r="L10" s="697"/>
      <c r="M10" s="696"/>
      <c r="N10" s="696"/>
      <c r="O10" s="696"/>
      <c r="P10" s="698"/>
      <c r="Q10"/>
    </row>
    <row r="11" spans="1:1024" s="107" customFormat="1" ht="26.25" x14ac:dyDescent="0.25">
      <c r="A11" s="695" t="s">
        <v>69</v>
      </c>
      <c r="B11" s="696"/>
      <c r="C11" s="696"/>
      <c r="D11" s="696"/>
      <c r="E11" s="697"/>
      <c r="F11" s="696"/>
      <c r="G11" s="696"/>
      <c r="H11" s="697"/>
      <c r="I11" s="697"/>
      <c r="J11" s="697"/>
      <c r="K11" s="697"/>
      <c r="L11" s="697"/>
      <c r="M11" s="696"/>
      <c r="N11" s="696"/>
      <c r="O11" s="696"/>
      <c r="P11" s="698"/>
      <c r="Q11"/>
      <c r="R11" s="703" t="s">
        <v>5</v>
      </c>
      <c r="S11" s="704"/>
      <c r="T11" s="705"/>
      <c r="U11" s="705"/>
      <c r="V11" s="705"/>
      <c r="W11" s="705"/>
      <c r="X11" s="705"/>
      <c r="Y11" s="705"/>
      <c r="Z11" s="705"/>
      <c r="AA11" s="705"/>
      <c r="AB11" s="705"/>
      <c r="AC11" s="705"/>
      <c r="AD11" s="705"/>
      <c r="AE11" s="705"/>
      <c r="AF11" s="705"/>
      <c r="AG11" s="705"/>
      <c r="AH11" s="705"/>
      <c r="AI11" s="705"/>
      <c r="AJ11" s="706"/>
      <c r="AK11" s="108"/>
    </row>
    <row r="12" spans="1:1024" s="107" customFormat="1" ht="27" thickBot="1" x14ac:dyDescent="0.3">
      <c r="A12" s="699"/>
      <c r="B12" s="700"/>
      <c r="C12" s="700"/>
      <c r="D12" s="700"/>
      <c r="E12" s="701"/>
      <c r="F12" s="700"/>
      <c r="G12" s="700"/>
      <c r="H12" s="701"/>
      <c r="I12" s="701"/>
      <c r="J12" s="701"/>
      <c r="K12" s="701"/>
      <c r="L12" s="701"/>
      <c r="M12" s="700"/>
      <c r="N12" s="700"/>
      <c r="O12" s="700"/>
      <c r="P12" s="702"/>
      <c r="Q12"/>
      <c r="R12" s="707"/>
      <c r="S12" s="708"/>
      <c r="T12" s="709"/>
      <c r="U12" s="709"/>
      <c r="V12" s="709"/>
      <c r="W12" s="709"/>
      <c r="X12" s="709"/>
      <c r="Y12" s="709"/>
      <c r="Z12" s="709"/>
      <c r="AA12" s="709"/>
      <c r="AB12" s="709"/>
      <c r="AC12" s="709"/>
      <c r="AD12" s="709"/>
      <c r="AE12" s="709"/>
      <c r="AF12" s="709"/>
      <c r="AG12" s="709"/>
      <c r="AH12" s="709"/>
      <c r="AI12" s="709"/>
      <c r="AJ12" s="710"/>
      <c r="AK12" s="108"/>
    </row>
    <row r="13" spans="1:1024" ht="16.5" thickBot="1" x14ac:dyDescent="0.3">
      <c r="A13" s="687" t="s">
        <v>6</v>
      </c>
      <c r="B13" s="687" t="s">
        <v>7</v>
      </c>
      <c r="C13" s="687"/>
      <c r="D13" s="687"/>
      <c r="E13" s="711"/>
      <c r="F13" s="687"/>
      <c r="G13" s="687" t="s">
        <v>8</v>
      </c>
      <c r="H13" s="711" t="s">
        <v>9</v>
      </c>
      <c r="I13" s="711"/>
      <c r="J13" s="711"/>
      <c r="K13" s="711"/>
      <c r="L13" s="712" t="s">
        <v>10</v>
      </c>
      <c r="M13" s="687" t="s">
        <v>11</v>
      </c>
      <c r="N13" s="687" t="s">
        <v>12</v>
      </c>
      <c r="O13" s="687" t="s">
        <v>13</v>
      </c>
      <c r="P13" s="689" t="s">
        <v>14</v>
      </c>
      <c r="Q13" s="109"/>
      <c r="R13" s="690" t="s">
        <v>7</v>
      </c>
      <c r="S13" s="690"/>
      <c r="T13" s="691" t="s">
        <v>15</v>
      </c>
      <c r="U13" s="691"/>
      <c r="V13" s="691"/>
      <c r="W13" s="691"/>
      <c r="X13" s="691" t="s">
        <v>16</v>
      </c>
      <c r="Y13" s="691"/>
      <c r="Z13" s="691"/>
      <c r="AA13" s="691"/>
      <c r="AB13" s="691" t="s">
        <v>17</v>
      </c>
      <c r="AC13" s="691"/>
      <c r="AD13" s="691"/>
      <c r="AE13" s="691"/>
      <c r="AF13" s="691" t="s">
        <v>18</v>
      </c>
      <c r="AG13" s="691"/>
      <c r="AH13" s="691"/>
      <c r="AI13" s="691"/>
      <c r="AJ13" s="713" t="s">
        <v>19</v>
      </c>
      <c r="AK13" s="104"/>
      <c r="AL13" s="104"/>
      <c r="AM13" s="104"/>
      <c r="AN13" s="104"/>
      <c r="AO13" s="104"/>
      <c r="AP13" s="104"/>
      <c r="AQ13" s="104"/>
      <c r="AR13" s="104"/>
      <c r="AS13" s="104"/>
      <c r="AT13" s="104"/>
      <c r="AU13" s="104"/>
      <c r="AMJ13"/>
    </row>
    <row r="14" spans="1:1024" s="107" customFormat="1" ht="32.25" thickBot="1" x14ac:dyDescent="0.25">
      <c r="A14" s="689"/>
      <c r="B14" s="110" t="s">
        <v>20</v>
      </c>
      <c r="C14" s="110" t="s">
        <v>21</v>
      </c>
      <c r="D14" s="110" t="s">
        <v>22</v>
      </c>
      <c r="E14" s="111" t="s">
        <v>23</v>
      </c>
      <c r="F14" s="110" t="s">
        <v>24</v>
      </c>
      <c r="G14" s="688"/>
      <c r="H14" s="111" t="s">
        <v>25</v>
      </c>
      <c r="I14" s="111" t="s">
        <v>26</v>
      </c>
      <c r="J14" s="111" t="s">
        <v>27</v>
      </c>
      <c r="K14" s="111" t="s">
        <v>28</v>
      </c>
      <c r="L14" s="711"/>
      <c r="M14" s="688"/>
      <c r="N14" s="688"/>
      <c r="O14" s="688"/>
      <c r="P14" s="687"/>
      <c r="Q14" s="109"/>
      <c r="R14" s="120" t="s">
        <v>20</v>
      </c>
      <c r="S14" s="110" t="s">
        <v>21</v>
      </c>
      <c r="T14" s="112" t="s">
        <v>29</v>
      </c>
      <c r="U14" s="112" t="s">
        <v>30</v>
      </c>
      <c r="V14" s="112" t="s">
        <v>31</v>
      </c>
      <c r="W14" s="111" t="s">
        <v>32</v>
      </c>
      <c r="X14" s="112" t="s">
        <v>33</v>
      </c>
      <c r="Y14" s="112" t="s">
        <v>34</v>
      </c>
      <c r="Z14" s="112" t="s">
        <v>35</v>
      </c>
      <c r="AA14" s="111" t="s">
        <v>36</v>
      </c>
      <c r="AB14" s="112" t="s">
        <v>37</v>
      </c>
      <c r="AC14" s="112" t="s">
        <v>38</v>
      </c>
      <c r="AD14" s="112" t="s">
        <v>39</v>
      </c>
      <c r="AE14" s="111" t="s">
        <v>40</v>
      </c>
      <c r="AF14" s="112" t="s">
        <v>41</v>
      </c>
      <c r="AG14" s="112" t="s">
        <v>42</v>
      </c>
      <c r="AH14" s="112" t="s">
        <v>43</v>
      </c>
      <c r="AI14" s="111" t="s">
        <v>44</v>
      </c>
      <c r="AJ14" s="713"/>
      <c r="AK14" s="113"/>
      <c r="AL14" s="113"/>
      <c r="AM14" s="113"/>
      <c r="AN14" s="113"/>
      <c r="AO14" s="113"/>
      <c r="AP14" s="113"/>
      <c r="AQ14" s="113"/>
      <c r="AR14" s="113"/>
      <c r="AS14" s="113"/>
      <c r="AT14" s="113"/>
      <c r="AU14" s="113"/>
    </row>
    <row r="15" spans="1:1024" s="107" customFormat="1" ht="74.25" customHeight="1" thickBot="1" x14ac:dyDescent="0.25">
      <c r="A15" s="684" t="s">
        <v>892</v>
      </c>
      <c r="B15" s="129" t="s">
        <v>527</v>
      </c>
      <c r="C15" s="130" t="s">
        <v>528</v>
      </c>
      <c r="D15" s="131" t="s">
        <v>45</v>
      </c>
      <c r="E15" s="132">
        <f>+AJ15</f>
        <v>8208</v>
      </c>
      <c r="F15" s="133" t="s">
        <v>46</v>
      </c>
      <c r="G15" s="134" t="s">
        <v>529</v>
      </c>
      <c r="H15" s="135">
        <f>+W15</f>
        <v>2052</v>
      </c>
      <c r="I15" s="135">
        <f>+AA15</f>
        <v>2052</v>
      </c>
      <c r="J15" s="135">
        <f>+AE15</f>
        <v>2052</v>
      </c>
      <c r="K15" s="135">
        <f>+AI15</f>
        <v>2052</v>
      </c>
      <c r="L15" s="315">
        <v>8402158.8002214041</v>
      </c>
      <c r="M15" s="692" t="s">
        <v>665</v>
      </c>
      <c r="N15" s="127" t="s">
        <v>666</v>
      </c>
      <c r="O15" s="136" t="s">
        <v>667</v>
      </c>
      <c r="P15" s="122"/>
      <c r="Q15" s="109"/>
      <c r="R15" s="137" t="s">
        <v>527</v>
      </c>
      <c r="S15" s="129" t="s">
        <v>528</v>
      </c>
      <c r="T15" s="138">
        <v>684</v>
      </c>
      <c r="U15" s="138">
        <v>684</v>
      </c>
      <c r="V15" s="138">
        <v>684</v>
      </c>
      <c r="W15" s="139">
        <f>+IF($D15="Porcentaje",IF(AND(T15&lt;&gt;"",U15="",V15=""),T15,IF(AND(T15&lt;&gt;"",U15&lt;&gt;"",V15=""),U15,IF(AND(T15&lt;&gt;"",U15&lt;&gt;"",V15&lt;&gt;""),V15,0))),SUM(T15:V15))</f>
        <v>2052</v>
      </c>
      <c r="X15" s="138">
        <v>684</v>
      </c>
      <c r="Y15" s="138">
        <v>684</v>
      </c>
      <c r="Z15" s="138">
        <v>684</v>
      </c>
      <c r="AA15" s="139">
        <f>+IF($D15="Porcentaje",IF(AND(X15&lt;&gt;"",Y15="",Z15=""),X15,IF(AND(X15&lt;&gt;"",Y15&lt;&gt;"",Z15=""),Y15,IF(AND(X15&lt;&gt;"",Y15&lt;&gt;"",Z15&lt;&gt;""),Z15,0))),SUM(X15:Z15))</f>
        <v>2052</v>
      </c>
      <c r="AB15" s="138">
        <v>684</v>
      </c>
      <c r="AC15" s="138">
        <v>684</v>
      </c>
      <c r="AD15" s="138">
        <v>684</v>
      </c>
      <c r="AE15" s="139">
        <f>+IF($D15="Porcentaje",IF(AND(AB15&lt;&gt;"",AC15="",AD15=""),AB15,IF(AND(AB15&lt;&gt;"",AC15&lt;&gt;"",AD15=""),AC15,IF(AND(AB15&lt;&gt;"",AC15&lt;&gt;"",AD15&lt;&gt;""),AD15,0))),SUM(AB15:AD15))</f>
        <v>2052</v>
      </c>
      <c r="AF15" s="138">
        <v>684</v>
      </c>
      <c r="AG15" s="138">
        <v>684</v>
      </c>
      <c r="AH15" s="138">
        <v>684</v>
      </c>
      <c r="AI15" s="139">
        <f>+IF($D15="Porcentaje",IF(AND(AF15&lt;&gt;"",AG15="",AH15=""),AF15,IF(AND(AF15&lt;&gt;"",AG15&lt;&gt;"",AH15=""),AG15,IF(AND(AF15&lt;&gt;"",AG15&lt;&gt;"",AH15&lt;&gt;""),AH15,0))),SUM(AF15:AH15))</f>
        <v>2052</v>
      </c>
      <c r="AJ15" s="13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8208</v>
      </c>
      <c r="AK15" s="113"/>
      <c r="AL15" s="113"/>
      <c r="AM15" s="113"/>
      <c r="AN15" s="113"/>
      <c r="AO15" s="113"/>
      <c r="AP15" s="113"/>
      <c r="AQ15" s="113"/>
      <c r="AR15" s="113"/>
      <c r="AS15" s="113"/>
      <c r="AT15" s="113"/>
      <c r="AU15" s="113"/>
    </row>
    <row r="16" spans="1:1024" ht="79.5" customHeight="1" thickBot="1" x14ac:dyDescent="0.3">
      <c r="A16" s="685"/>
      <c r="B16" s="129" t="s">
        <v>530</v>
      </c>
      <c r="C16" s="130" t="s">
        <v>528</v>
      </c>
      <c r="D16" s="131" t="s">
        <v>45</v>
      </c>
      <c r="E16" s="132">
        <f t="shared" ref="E16:E19" si="0">+AJ16</f>
        <v>3900</v>
      </c>
      <c r="F16" s="133" t="s">
        <v>46</v>
      </c>
      <c r="G16" s="140" t="s">
        <v>531</v>
      </c>
      <c r="H16" s="135">
        <f t="shared" ref="H16:H19" si="1">+W16</f>
        <v>990</v>
      </c>
      <c r="I16" s="135">
        <f t="shared" ref="I16:I19" si="2">+AA16</f>
        <v>1100</v>
      </c>
      <c r="J16" s="135">
        <f t="shared" ref="J16:J19" si="3">+AE16</f>
        <v>810</v>
      </c>
      <c r="K16" s="135">
        <f t="shared" ref="K16:K19" si="4">+AI16</f>
        <v>1000</v>
      </c>
      <c r="L16" s="315">
        <v>10570457.845439829</v>
      </c>
      <c r="M16" s="693"/>
      <c r="N16" s="127" t="s">
        <v>668</v>
      </c>
      <c r="O16" s="128" t="s">
        <v>669</v>
      </c>
      <c r="P16" s="122"/>
      <c r="Q16" s="109"/>
      <c r="R16" s="141" t="s">
        <v>530</v>
      </c>
      <c r="S16" s="129" t="s">
        <v>528</v>
      </c>
      <c r="T16" s="138">
        <v>280</v>
      </c>
      <c r="U16" s="138">
        <v>310</v>
      </c>
      <c r="V16" s="138">
        <v>400</v>
      </c>
      <c r="W16" s="139">
        <f t="shared" ref="W16:W19" si="5">+IF($D16="Porcentaje",IF(AND(T16&lt;&gt;"",U16="",V16=""),T16,IF(AND(T16&lt;&gt;"",U16&lt;&gt;"",V16=""),U16,IF(AND(T16&lt;&gt;"",U16&lt;&gt;"",V16&lt;&gt;""),V16,0))),SUM(T16:V16))</f>
        <v>990</v>
      </c>
      <c r="X16" s="138">
        <v>370</v>
      </c>
      <c r="Y16" s="138">
        <v>330</v>
      </c>
      <c r="Z16" s="138">
        <v>400</v>
      </c>
      <c r="AA16" s="139">
        <f t="shared" ref="AA16:AA19" si="6">+IF($D16="Porcentaje",IF(AND(X16&lt;&gt;"",Y16="",Z16=""),X16,IF(AND(X16&lt;&gt;"",Y16&lt;&gt;"",Z16=""),Y16,IF(AND(X16&lt;&gt;"",Y16&lt;&gt;"",Z16&lt;&gt;""),Z16,0))),SUM(X16:Z16))</f>
        <v>1100</v>
      </c>
      <c r="AB16" s="138">
        <v>255</v>
      </c>
      <c r="AC16" s="138">
        <v>295</v>
      </c>
      <c r="AD16" s="138">
        <v>260</v>
      </c>
      <c r="AE16" s="139">
        <f t="shared" ref="AE16:AE19" si="7">+IF($D16="Porcentaje",IF(AND(AB16&lt;&gt;"",AC16="",AD16=""),AB16,IF(AND(AB16&lt;&gt;"",AC16&lt;&gt;"",AD16=""),AC16,IF(AND(AB16&lt;&gt;"",AC16&lt;&gt;"",AD16&lt;&gt;""),AD16,0))),SUM(AB16:AD16))</f>
        <v>810</v>
      </c>
      <c r="AF16" s="138">
        <v>290</v>
      </c>
      <c r="AG16" s="138">
        <v>400</v>
      </c>
      <c r="AH16" s="138">
        <v>310</v>
      </c>
      <c r="AI16" s="139">
        <f t="shared" ref="AI16:AI19" si="8">+IF($D16="Porcentaje",IF(AND(AF16&lt;&gt;"",AG16="",AH16=""),AF16,IF(AND(AF16&lt;&gt;"",AG16&lt;&gt;"",AH16=""),AG16,IF(AND(AF16&lt;&gt;"",AG16&lt;&gt;"",AH16&lt;&gt;""),AH16,0))),SUM(AF16:AH16))</f>
        <v>1000</v>
      </c>
      <c r="AJ16" s="139">
        <f t="shared" ref="AJ16:AJ19"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3900</v>
      </c>
    </row>
    <row r="17" spans="1:36" ht="92.25" customHeight="1" thickBot="1" x14ac:dyDescent="0.3">
      <c r="A17" s="685"/>
      <c r="B17" s="129" t="s">
        <v>532</v>
      </c>
      <c r="C17" s="130" t="s">
        <v>528</v>
      </c>
      <c r="D17" s="131" t="s">
        <v>45</v>
      </c>
      <c r="E17" s="132">
        <f t="shared" si="0"/>
        <v>4200</v>
      </c>
      <c r="F17" s="133" t="s">
        <v>46</v>
      </c>
      <c r="G17" s="142" t="s">
        <v>533</v>
      </c>
      <c r="H17" s="135">
        <f t="shared" si="1"/>
        <v>1100</v>
      </c>
      <c r="I17" s="135">
        <f t="shared" si="2"/>
        <v>1300</v>
      </c>
      <c r="J17" s="135">
        <f t="shared" si="3"/>
        <v>825</v>
      </c>
      <c r="K17" s="135">
        <f t="shared" si="4"/>
        <v>975</v>
      </c>
      <c r="L17" s="315">
        <v>9757345.7034829464</v>
      </c>
      <c r="M17" s="693"/>
      <c r="N17" s="127" t="s">
        <v>668</v>
      </c>
      <c r="O17" s="143" t="s">
        <v>670</v>
      </c>
      <c r="P17" s="122"/>
      <c r="Q17" s="109"/>
      <c r="R17" s="141" t="s">
        <v>532</v>
      </c>
      <c r="S17" s="129" t="s">
        <v>528</v>
      </c>
      <c r="T17" s="138">
        <v>330</v>
      </c>
      <c r="U17" s="138">
        <v>370</v>
      </c>
      <c r="V17" s="138">
        <v>400</v>
      </c>
      <c r="W17" s="139">
        <f t="shared" si="5"/>
        <v>1100</v>
      </c>
      <c r="X17" s="138">
        <v>415</v>
      </c>
      <c r="Y17" s="138">
        <v>400</v>
      </c>
      <c r="Z17" s="138">
        <v>485</v>
      </c>
      <c r="AA17" s="139">
        <f t="shared" si="6"/>
        <v>1300</v>
      </c>
      <c r="AB17" s="138">
        <v>230</v>
      </c>
      <c r="AC17" s="138">
        <v>315</v>
      </c>
      <c r="AD17" s="138">
        <v>280</v>
      </c>
      <c r="AE17" s="139">
        <f t="shared" si="7"/>
        <v>825</v>
      </c>
      <c r="AF17" s="138">
        <v>300</v>
      </c>
      <c r="AG17" s="138">
        <v>315</v>
      </c>
      <c r="AH17" s="138">
        <v>360</v>
      </c>
      <c r="AI17" s="139">
        <f t="shared" si="8"/>
        <v>975</v>
      </c>
      <c r="AJ17" s="139">
        <f t="shared" si="9"/>
        <v>4200</v>
      </c>
    </row>
    <row r="18" spans="1:36" ht="87.75" customHeight="1" thickBot="1" x14ac:dyDescent="0.3">
      <c r="A18" s="685"/>
      <c r="B18" s="144" t="s">
        <v>534</v>
      </c>
      <c r="C18" s="130" t="s">
        <v>528</v>
      </c>
      <c r="D18" s="131" t="s">
        <v>45</v>
      </c>
      <c r="E18" s="296">
        <f t="shared" si="0"/>
        <v>60</v>
      </c>
      <c r="F18" s="145" t="s">
        <v>46</v>
      </c>
      <c r="G18" s="140" t="s">
        <v>671</v>
      </c>
      <c r="H18" s="135">
        <f t="shared" si="1"/>
        <v>6</v>
      </c>
      <c r="I18" s="135">
        <f t="shared" si="2"/>
        <v>18</v>
      </c>
      <c r="J18" s="135">
        <f t="shared" si="3"/>
        <v>18</v>
      </c>
      <c r="K18" s="135">
        <f t="shared" si="4"/>
        <v>18</v>
      </c>
      <c r="L18" s="316">
        <v>1609397.3509543368</v>
      </c>
      <c r="M18" s="693"/>
      <c r="N18" s="127" t="s">
        <v>672</v>
      </c>
      <c r="O18" s="128" t="s">
        <v>673</v>
      </c>
      <c r="P18" s="122"/>
      <c r="Q18" s="109"/>
      <c r="R18" s="146" t="s">
        <v>534</v>
      </c>
      <c r="S18" s="129" t="s">
        <v>528</v>
      </c>
      <c r="T18" s="138">
        <v>2</v>
      </c>
      <c r="U18" s="138">
        <v>2</v>
      </c>
      <c r="V18" s="138">
        <v>2</v>
      </c>
      <c r="W18" s="139">
        <f t="shared" si="5"/>
        <v>6</v>
      </c>
      <c r="X18" s="138">
        <v>6</v>
      </c>
      <c r="Y18" s="138">
        <v>6</v>
      </c>
      <c r="Z18" s="138">
        <v>6</v>
      </c>
      <c r="AA18" s="139">
        <f t="shared" si="6"/>
        <v>18</v>
      </c>
      <c r="AB18" s="138">
        <v>6</v>
      </c>
      <c r="AC18" s="138">
        <v>6</v>
      </c>
      <c r="AD18" s="138">
        <v>6</v>
      </c>
      <c r="AE18" s="139">
        <f t="shared" si="7"/>
        <v>18</v>
      </c>
      <c r="AF18" s="138">
        <v>6</v>
      </c>
      <c r="AG18" s="138">
        <v>6</v>
      </c>
      <c r="AH18" s="138">
        <v>6</v>
      </c>
      <c r="AI18" s="139">
        <f t="shared" si="8"/>
        <v>18</v>
      </c>
      <c r="AJ18" s="139">
        <f t="shared" si="9"/>
        <v>60</v>
      </c>
    </row>
    <row r="19" spans="1:36" ht="93" customHeight="1" thickBot="1" x14ac:dyDescent="0.3">
      <c r="A19" s="686"/>
      <c r="B19" s="147" t="s">
        <v>535</v>
      </c>
      <c r="C19" s="130" t="s">
        <v>528</v>
      </c>
      <c r="D19" s="131" t="s">
        <v>45</v>
      </c>
      <c r="E19" s="299">
        <f t="shared" si="0"/>
        <v>730</v>
      </c>
      <c r="F19" s="298" t="s">
        <v>46</v>
      </c>
      <c r="G19" s="140" t="s">
        <v>674</v>
      </c>
      <c r="H19" s="135">
        <f t="shared" si="1"/>
        <v>140</v>
      </c>
      <c r="I19" s="135">
        <f t="shared" si="2"/>
        <v>186</v>
      </c>
      <c r="J19" s="135">
        <f t="shared" si="3"/>
        <v>200</v>
      </c>
      <c r="K19" s="135">
        <f t="shared" si="4"/>
        <v>204</v>
      </c>
      <c r="L19" s="318">
        <v>3794523.3291322608</v>
      </c>
      <c r="M19" s="694"/>
      <c r="N19" s="127" t="s">
        <v>675</v>
      </c>
      <c r="O19" s="128" t="s">
        <v>676</v>
      </c>
      <c r="P19" s="122"/>
      <c r="Q19" s="109"/>
      <c r="R19" s="148" t="s">
        <v>535</v>
      </c>
      <c r="S19" s="129" t="s">
        <v>528</v>
      </c>
      <c r="T19" s="149">
        <v>42</v>
      </c>
      <c r="U19" s="138">
        <v>44</v>
      </c>
      <c r="V19" s="138">
        <v>54</v>
      </c>
      <c r="W19" s="139">
        <f t="shared" si="5"/>
        <v>140</v>
      </c>
      <c r="X19" s="138">
        <v>58</v>
      </c>
      <c r="Y19" s="138">
        <v>62</v>
      </c>
      <c r="Z19" s="138">
        <v>66</v>
      </c>
      <c r="AA19" s="139">
        <f t="shared" si="6"/>
        <v>186</v>
      </c>
      <c r="AB19" s="138">
        <v>64</v>
      </c>
      <c r="AC19" s="138">
        <v>66</v>
      </c>
      <c r="AD19" s="138">
        <v>70</v>
      </c>
      <c r="AE19" s="139">
        <f t="shared" si="7"/>
        <v>200</v>
      </c>
      <c r="AF19" s="138">
        <v>64</v>
      </c>
      <c r="AG19" s="138">
        <v>68</v>
      </c>
      <c r="AH19" s="138">
        <v>72</v>
      </c>
      <c r="AI19" s="139">
        <f t="shared" si="8"/>
        <v>204</v>
      </c>
      <c r="AJ19" s="139">
        <f t="shared" si="9"/>
        <v>730</v>
      </c>
    </row>
    <row r="20" spans="1:36" ht="15.75" x14ac:dyDescent="0.25">
      <c r="E20" s="297"/>
      <c r="H20" s="114"/>
      <c r="I20" s="114"/>
      <c r="J20" s="114"/>
      <c r="K20" s="114"/>
      <c r="L20" s="317"/>
      <c r="T20" s="114"/>
      <c r="U20" s="114"/>
      <c r="V20" s="114"/>
      <c r="W20" s="114"/>
      <c r="X20" s="114"/>
      <c r="Y20" s="114"/>
      <c r="Z20" s="114"/>
      <c r="AA20" s="114"/>
      <c r="AB20" s="114"/>
      <c r="AC20" s="114"/>
      <c r="AD20" s="114"/>
      <c r="AE20" s="114"/>
      <c r="AF20" s="114"/>
      <c r="AG20" s="114"/>
      <c r="AH20" s="114"/>
      <c r="AI20" s="114"/>
      <c r="AJ20" s="114"/>
    </row>
    <row r="21" spans="1:36" x14ac:dyDescent="0.25">
      <c r="E21" s="114"/>
      <c r="H21" s="114"/>
      <c r="I21" s="114"/>
      <c r="J21" s="114"/>
      <c r="K21" s="114"/>
      <c r="L21" s="317"/>
      <c r="T21" s="114"/>
      <c r="U21" s="114"/>
      <c r="V21" s="114"/>
      <c r="W21" s="114"/>
      <c r="X21" s="114"/>
      <c r="Y21" s="114"/>
      <c r="Z21" s="114"/>
      <c r="AA21" s="114"/>
      <c r="AB21" s="114"/>
      <c r="AC21" s="114"/>
      <c r="AD21" s="114"/>
      <c r="AE21" s="114"/>
      <c r="AF21" s="114"/>
      <c r="AG21" s="114"/>
      <c r="AH21" s="114"/>
      <c r="AI21" s="114"/>
      <c r="AJ21" s="114"/>
    </row>
    <row r="22" spans="1:36" x14ac:dyDescent="0.25">
      <c r="E22" s="114"/>
      <c r="H22" s="114"/>
      <c r="I22" s="114"/>
      <c r="J22" s="114"/>
      <c r="K22" s="114"/>
      <c r="L22" s="114"/>
      <c r="T22" s="114"/>
      <c r="U22" s="114"/>
      <c r="V22" s="114"/>
      <c r="W22" s="114"/>
      <c r="X22" s="114"/>
      <c r="Y22" s="114"/>
      <c r="Z22" s="114"/>
      <c r="AA22" s="114"/>
      <c r="AB22" s="114"/>
      <c r="AC22" s="114"/>
      <c r="AD22" s="114"/>
      <c r="AE22" s="114"/>
      <c r="AF22" s="114"/>
      <c r="AG22" s="114"/>
      <c r="AH22" s="114"/>
      <c r="AI22" s="114"/>
      <c r="AJ22" s="114"/>
    </row>
    <row r="23" spans="1:36" x14ac:dyDescent="0.25">
      <c r="E23" s="114"/>
      <c r="H23" s="114"/>
      <c r="I23" s="114"/>
      <c r="J23" s="114"/>
      <c r="K23" s="114"/>
      <c r="L23" s="114"/>
      <c r="T23" s="114"/>
      <c r="U23" s="114"/>
      <c r="V23" s="114"/>
      <c r="W23" s="114"/>
      <c r="X23" s="114"/>
      <c r="Y23" s="114"/>
      <c r="Z23" s="114"/>
      <c r="AA23" s="114"/>
      <c r="AB23" s="114"/>
      <c r="AC23" s="114"/>
      <c r="AD23" s="114"/>
      <c r="AE23" s="114"/>
      <c r="AF23" s="114"/>
      <c r="AG23" s="114"/>
      <c r="AH23" s="114"/>
      <c r="AI23" s="114"/>
      <c r="AJ23" s="114"/>
    </row>
    <row r="24" spans="1:36" x14ac:dyDescent="0.25">
      <c r="E24" s="114"/>
      <c r="G24" s="150"/>
      <c r="H24" s="114"/>
      <c r="I24" s="114"/>
      <c r="J24" s="114"/>
      <c r="K24" s="114"/>
      <c r="L24" s="114"/>
      <c r="T24" s="114"/>
      <c r="U24" s="114"/>
      <c r="V24" s="114"/>
      <c r="W24" s="114"/>
      <c r="X24" s="114"/>
      <c r="Y24" s="114"/>
      <c r="Z24" s="114"/>
      <c r="AA24" s="114"/>
      <c r="AB24" s="114"/>
      <c r="AC24" s="114"/>
      <c r="AD24" s="114"/>
      <c r="AE24" s="114"/>
      <c r="AF24" s="114"/>
      <c r="AG24" s="114"/>
      <c r="AH24" s="114"/>
      <c r="AI24" s="114"/>
      <c r="AJ24" s="114"/>
    </row>
    <row r="25" spans="1:36" x14ac:dyDescent="0.25">
      <c r="E25" s="114"/>
      <c r="G25" s="150"/>
      <c r="H25" s="114"/>
      <c r="I25" s="114"/>
      <c r="J25" s="114"/>
      <c r="K25" s="114"/>
      <c r="L25" s="114"/>
      <c r="T25" s="114"/>
      <c r="U25" s="114"/>
      <c r="V25" s="114"/>
      <c r="W25" s="114"/>
      <c r="X25" s="114"/>
      <c r="Y25" s="114"/>
      <c r="Z25" s="114"/>
      <c r="AA25" s="114"/>
      <c r="AB25" s="114"/>
      <c r="AC25" s="114"/>
      <c r="AD25" s="114"/>
      <c r="AE25" s="114"/>
      <c r="AF25" s="114"/>
      <c r="AG25" s="114"/>
      <c r="AH25" s="114"/>
      <c r="AI25" s="114"/>
      <c r="AJ25" s="114"/>
    </row>
    <row r="26" spans="1:36" x14ac:dyDescent="0.25">
      <c r="E26" s="114"/>
      <c r="H26" s="114"/>
      <c r="I26" s="114"/>
      <c r="J26" s="114"/>
      <c r="K26" s="114"/>
      <c r="L26" s="114"/>
      <c r="T26" s="114"/>
      <c r="U26" s="114"/>
      <c r="V26" s="114"/>
      <c r="W26" s="114"/>
      <c r="X26" s="114"/>
      <c r="Y26" s="114"/>
      <c r="Z26" s="114"/>
      <c r="AA26" s="114"/>
      <c r="AB26" s="114"/>
      <c r="AC26" s="114"/>
      <c r="AD26" s="114"/>
      <c r="AE26" s="114"/>
      <c r="AF26" s="114"/>
      <c r="AG26" s="114"/>
      <c r="AH26" s="114"/>
      <c r="AI26" s="114"/>
      <c r="AJ26" s="114"/>
    </row>
    <row r="27" spans="1:36" x14ac:dyDescent="0.25">
      <c r="E27" s="114"/>
      <c r="H27" s="114"/>
      <c r="I27" s="114"/>
      <c r="J27" s="114"/>
      <c r="K27" s="114"/>
      <c r="L27" s="114"/>
      <c r="T27" s="114"/>
      <c r="U27" s="114"/>
      <c r="V27" s="114"/>
      <c r="W27" s="114"/>
      <c r="X27" s="114"/>
      <c r="Y27" s="114"/>
      <c r="Z27" s="114"/>
      <c r="AA27" s="114"/>
      <c r="AB27" s="114"/>
      <c r="AC27" s="114"/>
      <c r="AD27" s="114"/>
      <c r="AE27" s="114"/>
      <c r="AF27" s="114"/>
      <c r="AG27" s="114"/>
      <c r="AH27" s="114"/>
      <c r="AI27" s="114"/>
      <c r="AJ27" s="114"/>
    </row>
    <row r="28" spans="1:36" x14ac:dyDescent="0.25">
      <c r="E28" s="114"/>
      <c r="H28" s="114"/>
      <c r="I28" s="114"/>
      <c r="J28" s="114"/>
      <c r="K28" s="114"/>
      <c r="L28" s="114"/>
      <c r="T28" s="114"/>
      <c r="U28" s="114"/>
      <c r="V28" s="114"/>
      <c r="W28" s="114"/>
      <c r="X28" s="114"/>
      <c r="Y28" s="114"/>
      <c r="Z28" s="114"/>
      <c r="AA28" s="114"/>
      <c r="AB28" s="114"/>
      <c r="AC28" s="114"/>
      <c r="AD28" s="114"/>
      <c r="AE28" s="114"/>
      <c r="AF28" s="114"/>
      <c r="AG28" s="114"/>
      <c r="AH28" s="114"/>
      <c r="AI28" s="114"/>
      <c r="AJ28" s="114"/>
    </row>
    <row r="29" spans="1:36" x14ac:dyDescent="0.25">
      <c r="E29" s="114"/>
      <c r="H29" s="114"/>
      <c r="I29" s="114"/>
      <c r="J29" s="114"/>
      <c r="K29" s="114"/>
      <c r="L29" s="114"/>
      <c r="T29" s="114"/>
      <c r="U29" s="114"/>
      <c r="V29" s="114"/>
      <c r="W29" s="114"/>
      <c r="X29" s="114"/>
      <c r="Y29" s="114"/>
      <c r="Z29" s="114"/>
      <c r="AA29" s="114"/>
      <c r="AB29" s="114"/>
      <c r="AC29" s="114"/>
      <c r="AD29" s="114"/>
      <c r="AE29" s="114"/>
      <c r="AF29" s="114"/>
      <c r="AG29" s="114"/>
      <c r="AH29" s="114"/>
      <c r="AI29" s="114"/>
      <c r="AJ29" s="114"/>
    </row>
    <row r="30" spans="1:36" x14ac:dyDescent="0.25">
      <c r="E30" s="114"/>
      <c r="H30" s="114"/>
      <c r="I30" s="114"/>
      <c r="J30" s="114"/>
      <c r="K30" s="114"/>
      <c r="L30" s="114"/>
      <c r="T30" s="114"/>
      <c r="U30" s="114"/>
      <c r="V30" s="114"/>
      <c r="W30" s="114"/>
      <c r="X30" s="114"/>
      <c r="Y30" s="114"/>
      <c r="Z30" s="114"/>
      <c r="AA30" s="114"/>
      <c r="AB30" s="114"/>
      <c r="AC30" s="114"/>
      <c r="AD30" s="114"/>
      <c r="AE30" s="114"/>
      <c r="AF30" s="114"/>
      <c r="AG30" s="114"/>
      <c r="AH30" s="114"/>
      <c r="AI30" s="114"/>
      <c r="AJ30" s="114"/>
    </row>
  </sheetData>
  <mergeCells count="26">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15:A19"/>
    <mergeCell ref="O13:O14"/>
    <mergeCell ref="P13:P14"/>
    <mergeCell ref="R13:S13"/>
    <mergeCell ref="T13:W13"/>
    <mergeCell ref="M15:M19"/>
  </mergeCells>
  <dataValidations count="2">
    <dataValidation type="list" allowBlank="1" showInputMessage="1" showErrorMessage="1" sqref="F15:F19" xr:uid="{7EFA49DA-D6B3-4DFD-8029-3E5DFCAD7C8D}">
      <formula1>"A,B,C"</formula1>
    </dataValidation>
    <dataValidation type="list" allowBlank="1" showInputMessage="1" showErrorMessage="1" sqref="D15:D19" xr:uid="{24A9FD2D-6CB4-46A4-A57D-2607385573BE}">
      <formula1>"Unidad,Porcentaje,Monetario"</formula1>
    </dataValidation>
  </dataValidations>
  <printOptions gridLines="1"/>
  <pageMargins left="0.25" right="0.25" top="0.75" bottom="0.75" header="0.3" footer="0.3"/>
  <pageSetup paperSize="5" scale="38" fitToHeight="0"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AB44-514C-4576-B71E-36C900638477}">
  <sheetPr codeName="Hoja16">
    <pageSetUpPr fitToPage="1"/>
  </sheetPr>
  <dimension ref="A1:AMJ27"/>
  <sheetViews>
    <sheetView showGridLines="0" tabSelected="1" zoomScale="70" zoomScaleNormal="70" zoomScaleSheetLayoutView="20" workbookViewId="0">
      <selection activeCell="C30" sqref="C30"/>
    </sheetView>
  </sheetViews>
  <sheetFormatPr baseColWidth="10" defaultColWidth="12.5703125" defaultRowHeight="12.75" x14ac:dyDescent="0.2"/>
  <cols>
    <col min="1" max="1" width="29.28515625" style="1" customWidth="1"/>
    <col min="2" max="2" width="25.85546875" style="1" customWidth="1"/>
    <col min="3" max="3" width="28.42578125" style="1" customWidth="1"/>
    <col min="4" max="4" width="24" style="1" customWidth="1"/>
    <col min="5" max="5" width="9.28515625" style="1" customWidth="1"/>
    <col min="6" max="6" width="16.28515625" style="1" customWidth="1"/>
    <col min="7" max="7" width="56" style="1" customWidth="1"/>
    <col min="8" max="8" width="15.42578125" style="1" customWidth="1"/>
    <col min="9" max="9" width="15" style="1" customWidth="1"/>
    <col min="10" max="10" width="14.85546875" style="1" customWidth="1"/>
    <col min="11" max="11" width="14.42578125" style="1" customWidth="1"/>
    <col min="12" max="12" width="24.140625" style="1" customWidth="1"/>
    <col min="13" max="13" width="25.28515625" style="1" customWidth="1"/>
    <col min="14" max="14" width="19.85546875" style="1" customWidth="1"/>
    <col min="15" max="16" width="36.28515625" style="1" customWidth="1"/>
    <col min="17" max="17" width="12.140625" style="231" customWidth="1"/>
    <col min="18" max="18" width="27.28515625" style="1" customWidth="1"/>
    <col min="19" max="19" width="28.5703125" style="1" customWidth="1"/>
    <col min="20" max="29" width="13.5703125" style="1" customWidth="1"/>
    <col min="30" max="30" width="14.140625" style="1" bestFit="1" customWidth="1"/>
    <col min="31" max="31" width="15.7109375" style="1" customWidth="1"/>
    <col min="32" max="33" width="13.5703125" style="1" customWidth="1"/>
    <col min="34" max="34" width="15.7109375" style="1" customWidth="1"/>
    <col min="35" max="37" width="13.5703125" style="1" customWidth="1"/>
    <col min="38" max="1024" width="12.140625" style="1" customWidth="1"/>
    <col min="1025" max="1025" width="12.5703125" style="231" customWidth="1"/>
    <col min="1026" max="16384" width="12.5703125" style="231"/>
  </cols>
  <sheetData>
    <row r="1" spans="1:1024" ht="44.1" customHeight="1" x14ac:dyDescent="0.2"/>
    <row r="2" spans="1:1024" ht="44.1" customHeight="1" x14ac:dyDescent="0.2"/>
    <row r="3" spans="1:1024" ht="44.1" customHeight="1" x14ac:dyDescent="0.2"/>
    <row r="4" spans="1:1024" ht="43.5" customHeight="1" thickBot="1" x14ac:dyDescent="0.25"/>
    <row r="5" spans="1:1024" s="3" customFormat="1" ht="17.25" customHeight="1" thickBot="1" x14ac:dyDescent="0.25">
      <c r="A5" s="469" t="s">
        <v>0</v>
      </c>
      <c r="B5" s="470"/>
      <c r="C5" s="470"/>
      <c r="D5" s="470"/>
      <c r="E5" s="471"/>
      <c r="F5" s="470"/>
      <c r="G5" s="470"/>
      <c r="H5" s="471"/>
      <c r="I5" s="471"/>
      <c r="J5" s="471"/>
      <c r="K5" s="471"/>
      <c r="L5" s="471"/>
      <c r="M5" s="470"/>
      <c r="N5" s="470"/>
      <c r="O5" s="470"/>
      <c r="P5" s="472"/>
      <c r="Q5" s="231"/>
    </row>
    <row r="6" spans="1:1024" s="3" customFormat="1" ht="75.75" customHeight="1" thickBot="1" x14ac:dyDescent="0.25">
      <c r="A6" s="473" t="s">
        <v>65</v>
      </c>
      <c r="B6" s="473"/>
      <c r="C6" s="473"/>
      <c r="D6" s="473"/>
      <c r="E6" s="474"/>
      <c r="F6" s="473" t="s">
        <v>66</v>
      </c>
      <c r="G6" s="473"/>
      <c r="H6" s="474"/>
      <c r="I6" s="474"/>
      <c r="J6" s="474"/>
      <c r="K6" s="475" t="s">
        <v>67</v>
      </c>
      <c r="L6" s="476"/>
      <c r="M6" s="477"/>
      <c r="N6" s="477"/>
      <c r="O6" s="477"/>
      <c r="P6" s="478"/>
      <c r="Q6" s="231"/>
    </row>
    <row r="7" spans="1:1024" s="3" customFormat="1" ht="19.5" customHeight="1" thickBot="1" x14ac:dyDescent="0.25">
      <c r="A7" s="479" t="s">
        <v>1</v>
      </c>
      <c r="B7" s="480"/>
      <c r="C7" s="480"/>
      <c r="D7" s="480"/>
      <c r="E7" s="481"/>
      <c r="F7" s="480"/>
      <c r="G7" s="480"/>
      <c r="H7" s="481"/>
      <c r="I7" s="481"/>
      <c r="J7" s="481"/>
      <c r="K7" s="481"/>
      <c r="L7" s="481"/>
      <c r="M7" s="480"/>
      <c r="N7" s="480"/>
      <c r="O7" s="480"/>
      <c r="P7" s="482"/>
      <c r="Q7" s="231"/>
    </row>
    <row r="8" spans="1:1024" s="3" customFormat="1" ht="19.5" customHeight="1" x14ac:dyDescent="0.2">
      <c r="A8" s="732" t="s">
        <v>908</v>
      </c>
      <c r="B8" s="733"/>
      <c r="C8" s="733"/>
      <c r="D8" s="733"/>
      <c r="E8" s="734"/>
      <c r="F8" s="733"/>
      <c r="G8" s="733"/>
      <c r="H8" s="734"/>
      <c r="I8" s="734"/>
      <c r="J8" s="734"/>
      <c r="K8" s="734"/>
      <c r="L8" s="734"/>
      <c r="M8" s="733"/>
      <c r="N8" s="733"/>
      <c r="O8" s="733"/>
      <c r="P8" s="735"/>
      <c r="Q8" s="231"/>
    </row>
    <row r="9" spans="1:1024" s="3" customFormat="1" ht="17.25" customHeight="1" x14ac:dyDescent="0.2">
      <c r="A9" s="497" t="s">
        <v>3</v>
      </c>
      <c r="B9" s="498"/>
      <c r="C9" s="498"/>
      <c r="D9" s="498"/>
      <c r="E9" s="499"/>
      <c r="F9" s="498"/>
      <c r="G9" s="498"/>
      <c r="H9" s="499"/>
      <c r="I9" s="499"/>
      <c r="J9" s="499"/>
      <c r="K9" s="499"/>
      <c r="L9" s="499"/>
      <c r="M9" s="498"/>
      <c r="N9" s="498"/>
      <c r="O9" s="498"/>
      <c r="P9" s="500"/>
      <c r="Q9" s="231"/>
    </row>
    <row r="10" spans="1:1024" s="3" customFormat="1" ht="13.5" customHeight="1" thickBot="1" x14ac:dyDescent="0.25">
      <c r="A10" s="497"/>
      <c r="B10" s="498"/>
      <c r="C10" s="498"/>
      <c r="D10" s="498"/>
      <c r="E10" s="499"/>
      <c r="F10" s="498"/>
      <c r="G10" s="498"/>
      <c r="H10" s="499"/>
      <c r="I10" s="499"/>
      <c r="J10" s="499"/>
      <c r="K10" s="499"/>
      <c r="L10" s="499"/>
      <c r="M10" s="498"/>
      <c r="N10" s="498"/>
      <c r="O10" s="498"/>
      <c r="P10" s="500"/>
      <c r="Q10" s="231"/>
    </row>
    <row r="11" spans="1:1024" s="3" customFormat="1" ht="10.5" customHeight="1" x14ac:dyDescent="0.2">
      <c r="A11" s="640" t="s">
        <v>69</v>
      </c>
      <c r="B11" s="641"/>
      <c r="C11" s="641"/>
      <c r="D11" s="641"/>
      <c r="E11" s="642"/>
      <c r="F11" s="641"/>
      <c r="G11" s="641"/>
      <c r="H11" s="642"/>
      <c r="I11" s="642"/>
      <c r="J11" s="642"/>
      <c r="K11" s="642"/>
      <c r="L11" s="642"/>
      <c r="M11" s="641"/>
      <c r="N11" s="641"/>
      <c r="O11" s="641"/>
      <c r="P11" s="643"/>
      <c r="Q11" s="231"/>
      <c r="R11" s="447" t="s">
        <v>5</v>
      </c>
      <c r="S11" s="448"/>
      <c r="T11" s="449"/>
      <c r="U11" s="449"/>
      <c r="V11" s="449"/>
      <c r="W11" s="449"/>
      <c r="X11" s="449"/>
      <c r="Y11" s="449"/>
      <c r="Z11" s="449"/>
      <c r="AA11" s="449"/>
      <c r="AB11" s="449"/>
      <c r="AC11" s="449"/>
      <c r="AD11" s="449"/>
      <c r="AE11" s="449"/>
      <c r="AF11" s="449"/>
      <c r="AG11" s="449"/>
      <c r="AH11" s="449"/>
      <c r="AI11" s="449"/>
      <c r="AJ11" s="450"/>
      <c r="AK11" s="172"/>
    </row>
    <row r="12" spans="1:1024" s="3" customFormat="1" ht="9.75" customHeight="1" thickBot="1" x14ac:dyDescent="0.25">
      <c r="A12" s="644"/>
      <c r="B12" s="645"/>
      <c r="C12" s="645"/>
      <c r="D12" s="645"/>
      <c r="E12" s="646"/>
      <c r="F12" s="645"/>
      <c r="G12" s="645"/>
      <c r="H12" s="646"/>
      <c r="I12" s="646"/>
      <c r="J12" s="646"/>
      <c r="K12" s="646"/>
      <c r="L12" s="646"/>
      <c r="M12" s="645"/>
      <c r="N12" s="645"/>
      <c r="O12" s="645"/>
      <c r="P12" s="647"/>
      <c r="Q12" s="231"/>
      <c r="R12" s="451"/>
      <c r="S12" s="452"/>
      <c r="T12" s="453"/>
      <c r="U12" s="453"/>
      <c r="V12" s="453"/>
      <c r="W12" s="453"/>
      <c r="X12" s="453"/>
      <c r="Y12" s="453"/>
      <c r="Z12" s="453"/>
      <c r="AA12" s="453"/>
      <c r="AB12" s="453"/>
      <c r="AC12" s="453"/>
      <c r="AD12" s="453"/>
      <c r="AE12" s="453"/>
      <c r="AF12" s="453"/>
      <c r="AG12" s="453"/>
      <c r="AH12" s="453"/>
      <c r="AI12" s="453"/>
      <c r="AJ12" s="454"/>
      <c r="AK12" s="172"/>
    </row>
    <row r="13" spans="1:1024" ht="17.25" customHeight="1" thickBot="1" x14ac:dyDescent="0.25">
      <c r="A13" s="505" t="s">
        <v>6</v>
      </c>
      <c r="B13" s="505" t="s">
        <v>7</v>
      </c>
      <c r="C13" s="505"/>
      <c r="D13" s="505"/>
      <c r="E13" s="506"/>
      <c r="F13" s="505"/>
      <c r="G13" s="505" t="s">
        <v>8</v>
      </c>
      <c r="H13" s="506" t="s">
        <v>9</v>
      </c>
      <c r="I13" s="506"/>
      <c r="J13" s="506"/>
      <c r="K13" s="506"/>
      <c r="L13" s="461" t="s">
        <v>10</v>
      </c>
      <c r="M13" s="505" t="s">
        <v>11</v>
      </c>
      <c r="N13" s="505" t="s">
        <v>12</v>
      </c>
      <c r="O13" s="505" t="s">
        <v>13</v>
      </c>
      <c r="P13" s="435" t="s">
        <v>14</v>
      </c>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c r="AMJ13" s="231"/>
    </row>
    <row r="14" spans="1:1024" s="3" customFormat="1" ht="23.25" customHeight="1" thickBot="1" x14ac:dyDescent="0.25">
      <c r="A14" s="435"/>
      <c r="B14" s="27" t="s">
        <v>20</v>
      </c>
      <c r="C14" s="27" t="s">
        <v>21</v>
      </c>
      <c r="D14" s="27" t="s">
        <v>22</v>
      </c>
      <c r="E14" s="28" t="s">
        <v>23</v>
      </c>
      <c r="F14" s="27" t="s">
        <v>24</v>
      </c>
      <c r="G14" s="435"/>
      <c r="H14" s="28" t="s">
        <v>25</v>
      </c>
      <c r="I14" s="28" t="s">
        <v>26</v>
      </c>
      <c r="J14" s="28" t="s">
        <v>27</v>
      </c>
      <c r="K14" s="28" t="s">
        <v>28</v>
      </c>
      <c r="L14" s="738"/>
      <c r="M14" s="435"/>
      <c r="N14" s="435"/>
      <c r="O14" s="435"/>
      <c r="P14" s="737"/>
      <c r="Q14" s="231"/>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1024" s="3" customFormat="1" ht="90" thickBot="1" x14ac:dyDescent="0.25">
      <c r="A15" s="638" t="s">
        <v>896</v>
      </c>
      <c r="B15" s="82" t="s">
        <v>692</v>
      </c>
      <c r="C15" s="175" t="s">
        <v>693</v>
      </c>
      <c r="D15" s="175" t="s">
        <v>45</v>
      </c>
      <c r="E15" s="176">
        <v>6</v>
      </c>
      <c r="F15" s="173" t="s">
        <v>46</v>
      </c>
      <c r="G15" s="86" t="s">
        <v>694</v>
      </c>
      <c r="H15" s="176">
        <v>0</v>
      </c>
      <c r="I15" s="176">
        <f t="shared" ref="I15:I17" si="0">+AA15</f>
        <v>0</v>
      </c>
      <c r="J15" s="176">
        <v>6</v>
      </c>
      <c r="K15" s="176">
        <f t="shared" ref="K15" si="1">+AI15</f>
        <v>0</v>
      </c>
      <c r="L15" s="68">
        <v>2315446.8617347446</v>
      </c>
      <c r="M15" s="184" t="s">
        <v>695</v>
      </c>
      <c r="N15" s="86" t="s">
        <v>696</v>
      </c>
      <c r="O15" s="86" t="s">
        <v>697</v>
      </c>
      <c r="P15" s="232"/>
      <c r="Q15" s="231"/>
      <c r="R15" s="82" t="s">
        <v>692</v>
      </c>
      <c r="S15" s="83" t="s">
        <v>693</v>
      </c>
      <c r="T15" s="18">
        <v>0</v>
      </c>
      <c r="U15" s="18">
        <v>0</v>
      </c>
      <c r="V15" s="18">
        <v>6</v>
      </c>
      <c r="W15" s="19">
        <f t="shared" ref="W15:W17" si="2">+IF($D15="Porcentaje",IF(AND(T15&lt;&gt;"",U15="",V15=""),T15,IF(AND(T15&lt;&gt;"",U15&lt;&gt;"",V15=""),U15,IF(AND(T15&lt;&gt;"",U15&lt;&gt;"",V15&lt;&gt;""),V15,0))),SUM(T15:V15))</f>
        <v>6</v>
      </c>
      <c r="X15" s="18">
        <v>0</v>
      </c>
      <c r="Y15" s="18">
        <v>0</v>
      </c>
      <c r="Z15" s="18"/>
      <c r="AA15" s="19">
        <f t="shared" ref="AA15:AA22" si="3">+IF($D15="Porcentaje",IF(AND(X15&lt;&gt;"",Y15="",Z15=""),X15,IF(AND(X15&lt;&gt;"",Y15&lt;&gt;"",Z15=""),Y15,IF(AND(X15&lt;&gt;"",Y15&lt;&gt;"",Z15&lt;&gt;""),Z15,0))),SUM(X15:Z15))</f>
        <v>0</v>
      </c>
      <c r="AB15" s="18">
        <v>0</v>
      </c>
      <c r="AC15" s="18">
        <v>0</v>
      </c>
      <c r="AD15" s="18">
        <v>0</v>
      </c>
      <c r="AE15" s="19">
        <f t="shared" ref="AE15:AE22" si="4">+IF($D15="Porcentaje",IF(AND(AB15&lt;&gt;"",AC15="",AD15=""),AB15,IF(AND(AB15&lt;&gt;"",AC15&lt;&gt;"",AD15=""),AC15,IF(AND(AB15&lt;&gt;"",AC15&lt;&gt;"",AD15&lt;&gt;""),AD15,0))),SUM(AB15:AD15))</f>
        <v>0</v>
      </c>
      <c r="AF15" s="18">
        <v>0</v>
      </c>
      <c r="AG15" s="18">
        <v>0</v>
      </c>
      <c r="AH15" s="18">
        <v>0</v>
      </c>
      <c r="AI15" s="19">
        <f t="shared" ref="AI15:AI22" si="5">+IF($D15="Porcentaje",IF(AND(AF15&lt;&gt;"",AG15="",AH15=""),AF15,IF(AND(AF15&lt;&gt;"",AG15&lt;&gt;"",AH15=""),AG15,IF(AND(AF15&lt;&gt;"",AG15&lt;&gt;"",AH15&lt;&gt;""),AH15,0))),SUM(AF15:AH15))</f>
        <v>0</v>
      </c>
      <c r="AJ15" s="19">
        <f t="shared" ref="AJ15:AJ23" si="6">+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6</v>
      </c>
    </row>
    <row r="16" spans="1:1024" s="3" customFormat="1" ht="48.75" customHeight="1" thickBot="1" x14ac:dyDescent="0.25">
      <c r="A16" s="736"/>
      <c r="B16" s="82" t="s">
        <v>692</v>
      </c>
      <c r="C16" s="175" t="s">
        <v>698</v>
      </c>
      <c r="D16" s="175" t="s">
        <v>45</v>
      </c>
      <c r="E16" s="176">
        <v>3</v>
      </c>
      <c r="F16" s="173" t="s">
        <v>46</v>
      </c>
      <c r="G16" s="86" t="s">
        <v>699</v>
      </c>
      <c r="H16" s="176">
        <v>1</v>
      </c>
      <c r="I16" s="176">
        <f t="shared" si="0"/>
        <v>1</v>
      </c>
      <c r="J16" s="176">
        <v>0</v>
      </c>
      <c r="K16" s="176">
        <v>1</v>
      </c>
      <c r="L16" s="68">
        <v>2281396.1725915866</v>
      </c>
      <c r="M16" s="184" t="s">
        <v>695</v>
      </c>
      <c r="N16" s="86" t="s">
        <v>696</v>
      </c>
      <c r="O16" s="86" t="s">
        <v>700</v>
      </c>
      <c r="P16" s="232"/>
      <c r="Q16" s="231"/>
      <c r="R16" s="82" t="s">
        <v>692</v>
      </c>
      <c r="S16" s="83" t="s">
        <v>698</v>
      </c>
      <c r="T16" s="18">
        <v>0</v>
      </c>
      <c r="U16" s="18">
        <v>1</v>
      </c>
      <c r="V16" s="18"/>
      <c r="W16" s="19">
        <f t="shared" si="2"/>
        <v>1</v>
      </c>
      <c r="X16" s="18">
        <v>0</v>
      </c>
      <c r="Y16" s="18">
        <v>0</v>
      </c>
      <c r="Z16" s="18">
        <v>1</v>
      </c>
      <c r="AA16" s="19">
        <f t="shared" si="3"/>
        <v>1</v>
      </c>
      <c r="AB16" s="18">
        <v>0</v>
      </c>
      <c r="AC16" s="18">
        <v>0</v>
      </c>
      <c r="AD16" s="18">
        <v>0</v>
      </c>
      <c r="AE16" s="19">
        <f t="shared" si="4"/>
        <v>0</v>
      </c>
      <c r="AF16" s="18">
        <v>0</v>
      </c>
      <c r="AG16" s="18">
        <v>0</v>
      </c>
      <c r="AH16" s="18">
        <v>1</v>
      </c>
      <c r="AI16" s="19">
        <f t="shared" si="5"/>
        <v>1</v>
      </c>
      <c r="AJ16" s="19">
        <f t="shared" si="6"/>
        <v>3</v>
      </c>
    </row>
    <row r="17" spans="1:36" s="3" customFormat="1" ht="68.25" customHeight="1" thickBot="1" x14ac:dyDescent="0.25">
      <c r="A17" s="736"/>
      <c r="B17" s="82" t="s">
        <v>692</v>
      </c>
      <c r="C17" s="175" t="s">
        <v>701</v>
      </c>
      <c r="D17" s="175" t="s">
        <v>45</v>
      </c>
      <c r="E17" s="176">
        <v>3</v>
      </c>
      <c r="F17" s="173" t="s">
        <v>46</v>
      </c>
      <c r="G17" s="86" t="s">
        <v>702</v>
      </c>
      <c r="H17" s="176">
        <f t="shared" ref="H17" si="7">+W17</f>
        <v>1</v>
      </c>
      <c r="I17" s="176">
        <f t="shared" si="0"/>
        <v>1</v>
      </c>
      <c r="J17" s="176">
        <v>1</v>
      </c>
      <c r="K17" s="176">
        <v>1</v>
      </c>
      <c r="L17" s="68">
        <v>2213294.7943052705</v>
      </c>
      <c r="M17" s="184" t="s">
        <v>695</v>
      </c>
      <c r="N17" s="86" t="s">
        <v>696</v>
      </c>
      <c r="O17" s="233" t="s">
        <v>703</v>
      </c>
      <c r="P17" s="232"/>
      <c r="Q17" s="231"/>
      <c r="R17" s="82" t="s">
        <v>692</v>
      </c>
      <c r="S17" s="83" t="s">
        <v>701</v>
      </c>
      <c r="T17" s="18">
        <v>0</v>
      </c>
      <c r="U17" s="18">
        <v>0</v>
      </c>
      <c r="V17" s="18">
        <v>1</v>
      </c>
      <c r="W17" s="19">
        <f t="shared" si="2"/>
        <v>1</v>
      </c>
      <c r="X17" s="18">
        <v>0</v>
      </c>
      <c r="Y17" s="18">
        <v>0</v>
      </c>
      <c r="Z17" s="18">
        <v>1</v>
      </c>
      <c r="AA17" s="19">
        <f t="shared" si="3"/>
        <v>1</v>
      </c>
      <c r="AB17" s="18">
        <v>0</v>
      </c>
      <c r="AC17" s="18">
        <v>0</v>
      </c>
      <c r="AD17" s="18">
        <v>0</v>
      </c>
      <c r="AE17" s="19">
        <f t="shared" si="4"/>
        <v>0</v>
      </c>
      <c r="AF17" s="18">
        <v>0</v>
      </c>
      <c r="AG17" s="18">
        <v>0</v>
      </c>
      <c r="AH17" s="18">
        <v>0</v>
      </c>
      <c r="AI17" s="19">
        <f t="shared" si="5"/>
        <v>0</v>
      </c>
      <c r="AJ17" s="19">
        <f t="shared" si="6"/>
        <v>2</v>
      </c>
    </row>
    <row r="18" spans="1:36" s="3" customFormat="1" ht="90" customHeight="1" thickBot="1" x14ac:dyDescent="0.25">
      <c r="A18" s="638" t="s">
        <v>897</v>
      </c>
      <c r="B18" s="174" t="s">
        <v>704</v>
      </c>
      <c r="C18" s="175" t="s">
        <v>705</v>
      </c>
      <c r="D18" s="175" t="s">
        <v>45</v>
      </c>
      <c r="E18" s="176">
        <v>5</v>
      </c>
      <c r="F18" s="173" t="s">
        <v>46</v>
      </c>
      <c r="G18" s="86" t="s">
        <v>706</v>
      </c>
      <c r="H18" s="176">
        <v>0</v>
      </c>
      <c r="I18" s="176">
        <v>3</v>
      </c>
      <c r="J18" s="176">
        <v>2</v>
      </c>
      <c r="K18" s="176">
        <f t="shared" ref="K18:K22" si="8">+AI18</f>
        <v>0</v>
      </c>
      <c r="L18" s="68">
        <v>2936531.4317059466</v>
      </c>
      <c r="M18" s="184" t="s">
        <v>695</v>
      </c>
      <c r="N18" s="86"/>
      <c r="O18" s="86" t="s">
        <v>707</v>
      </c>
      <c r="P18" s="232"/>
      <c r="Q18" s="234"/>
      <c r="R18" s="235" t="s">
        <v>704</v>
      </c>
      <c r="S18" s="83" t="s">
        <v>705</v>
      </c>
      <c r="T18" s="18">
        <v>0</v>
      </c>
      <c r="U18" s="18">
        <v>0</v>
      </c>
      <c r="V18" s="18"/>
      <c r="W18" s="19">
        <f t="shared" ref="W18:W22" si="9">+IF($D18="Porcentaje",IF(AND(T18&lt;&gt;"",U18="",V18=""),T18,IF(AND(T18&lt;&gt;"",U18&lt;&gt;"",V18=""),U18,IF(AND(T18&lt;&gt;"",U18&lt;&gt;"",V18&lt;&gt;""),V18,0))),SUM(T18:V18))</f>
        <v>0</v>
      </c>
      <c r="X18" s="18">
        <v>0</v>
      </c>
      <c r="Y18" s="18">
        <v>0</v>
      </c>
      <c r="Z18" s="18">
        <v>3</v>
      </c>
      <c r="AA18" s="19">
        <f t="shared" si="3"/>
        <v>3</v>
      </c>
      <c r="AB18" s="18"/>
      <c r="AC18" s="18"/>
      <c r="AD18" s="18">
        <v>2</v>
      </c>
      <c r="AE18" s="19">
        <f t="shared" si="4"/>
        <v>2</v>
      </c>
      <c r="AF18" s="18">
        <v>0</v>
      </c>
      <c r="AG18" s="18">
        <v>0</v>
      </c>
      <c r="AH18" s="18">
        <v>0</v>
      </c>
      <c r="AI18" s="19">
        <f t="shared" si="5"/>
        <v>0</v>
      </c>
      <c r="AJ18" s="19">
        <f t="shared" si="6"/>
        <v>5</v>
      </c>
    </row>
    <row r="19" spans="1:36" ht="60.75" customHeight="1" thickBot="1" x14ac:dyDescent="0.25">
      <c r="A19" s="736"/>
      <c r="B19" s="174" t="s">
        <v>708</v>
      </c>
      <c r="C19" s="175" t="s">
        <v>709</v>
      </c>
      <c r="D19" s="175" t="s">
        <v>45</v>
      </c>
      <c r="E19" s="176">
        <v>1</v>
      </c>
      <c r="F19" s="173" t="s">
        <v>46</v>
      </c>
      <c r="G19" s="86" t="s">
        <v>710</v>
      </c>
      <c r="H19" s="176">
        <f t="shared" ref="H19:H21" si="10">+W19</f>
        <v>0</v>
      </c>
      <c r="I19" s="176">
        <f t="shared" ref="I19:I21" si="11">+AA19</f>
        <v>1</v>
      </c>
      <c r="J19" s="176">
        <f t="shared" ref="J19:J21" si="12">+AE19</f>
        <v>0</v>
      </c>
      <c r="K19" s="176">
        <f t="shared" si="8"/>
        <v>0</v>
      </c>
      <c r="L19" s="68">
        <v>3056389.8574898629</v>
      </c>
      <c r="M19" s="184" t="s">
        <v>695</v>
      </c>
      <c r="N19" s="86"/>
      <c r="O19" s="86" t="s">
        <v>711</v>
      </c>
      <c r="P19" s="232" t="s">
        <v>712</v>
      </c>
      <c r="Q19" s="234"/>
      <c r="R19" s="235" t="s">
        <v>708</v>
      </c>
      <c r="S19" s="83" t="s">
        <v>709</v>
      </c>
      <c r="T19" s="18">
        <v>0</v>
      </c>
      <c r="U19" s="18">
        <v>0</v>
      </c>
      <c r="V19" s="18">
        <v>0</v>
      </c>
      <c r="W19" s="19">
        <f t="shared" si="9"/>
        <v>0</v>
      </c>
      <c r="X19" s="18">
        <v>0</v>
      </c>
      <c r="Y19" s="18">
        <v>0</v>
      </c>
      <c r="Z19" s="18">
        <v>1</v>
      </c>
      <c r="AA19" s="19">
        <f t="shared" si="3"/>
        <v>1</v>
      </c>
      <c r="AB19" s="18">
        <v>0</v>
      </c>
      <c r="AC19" s="18">
        <v>0</v>
      </c>
      <c r="AD19" s="18">
        <v>0</v>
      </c>
      <c r="AE19" s="19">
        <f t="shared" si="4"/>
        <v>0</v>
      </c>
      <c r="AF19" s="18">
        <v>0</v>
      </c>
      <c r="AG19" s="18">
        <v>0</v>
      </c>
      <c r="AH19" s="18">
        <v>0</v>
      </c>
      <c r="AI19" s="19">
        <f t="shared" si="5"/>
        <v>0</v>
      </c>
      <c r="AJ19" s="19">
        <f t="shared" si="6"/>
        <v>1</v>
      </c>
    </row>
    <row r="20" spans="1:36" ht="94.5" customHeight="1" thickBot="1" x14ac:dyDescent="0.25">
      <c r="A20" s="82" t="s">
        <v>879</v>
      </c>
      <c r="B20" s="174" t="s">
        <v>713</v>
      </c>
      <c r="C20" s="175" t="s">
        <v>714</v>
      </c>
      <c r="D20" s="175" t="s">
        <v>45</v>
      </c>
      <c r="E20" s="176">
        <v>1</v>
      </c>
      <c r="F20" s="173" t="s">
        <v>46</v>
      </c>
      <c r="G20" s="86" t="s">
        <v>715</v>
      </c>
      <c r="H20" s="176">
        <f t="shared" si="10"/>
        <v>0</v>
      </c>
      <c r="I20" s="176">
        <f t="shared" si="11"/>
        <v>0</v>
      </c>
      <c r="J20" s="176">
        <f t="shared" si="12"/>
        <v>1</v>
      </c>
      <c r="K20" s="176">
        <f t="shared" si="8"/>
        <v>0</v>
      </c>
      <c r="L20" s="68">
        <v>5720515.7760505453</v>
      </c>
      <c r="M20" s="184" t="s">
        <v>695</v>
      </c>
      <c r="N20" s="86" t="s">
        <v>696</v>
      </c>
      <c r="O20" s="86" t="s">
        <v>716</v>
      </c>
      <c r="P20" s="232" t="s">
        <v>717</v>
      </c>
      <c r="Q20" s="234"/>
      <c r="R20" s="181" t="s">
        <v>713</v>
      </c>
      <c r="S20" s="83" t="s">
        <v>714</v>
      </c>
      <c r="T20" s="18">
        <v>0</v>
      </c>
      <c r="U20" s="18">
        <v>0</v>
      </c>
      <c r="V20" s="18"/>
      <c r="W20" s="19">
        <f t="shared" si="9"/>
        <v>0</v>
      </c>
      <c r="X20" s="18">
        <v>0</v>
      </c>
      <c r="Y20" s="18">
        <v>0</v>
      </c>
      <c r="Z20" s="18"/>
      <c r="AA20" s="19">
        <f t="shared" si="3"/>
        <v>0</v>
      </c>
      <c r="AB20" s="18">
        <v>0</v>
      </c>
      <c r="AC20" s="18">
        <v>0</v>
      </c>
      <c r="AD20" s="18">
        <v>1</v>
      </c>
      <c r="AE20" s="19">
        <f t="shared" si="4"/>
        <v>1</v>
      </c>
      <c r="AF20" s="18">
        <v>0</v>
      </c>
      <c r="AG20" s="18">
        <v>0</v>
      </c>
      <c r="AH20" s="18">
        <v>0</v>
      </c>
      <c r="AI20" s="19">
        <f t="shared" si="5"/>
        <v>0</v>
      </c>
      <c r="AJ20" s="19">
        <f t="shared" si="6"/>
        <v>1</v>
      </c>
    </row>
    <row r="21" spans="1:36" ht="75" customHeight="1" thickBot="1" x14ac:dyDescent="0.25">
      <c r="A21" s="638" t="s">
        <v>718</v>
      </c>
      <c r="B21" s="82" t="s">
        <v>719</v>
      </c>
      <c r="C21" s="175" t="s">
        <v>720</v>
      </c>
      <c r="D21" s="175" t="s">
        <v>45</v>
      </c>
      <c r="E21" s="176">
        <v>10</v>
      </c>
      <c r="F21" s="173" t="s">
        <v>46</v>
      </c>
      <c r="G21" s="86" t="s">
        <v>721</v>
      </c>
      <c r="H21" s="176">
        <f t="shared" si="10"/>
        <v>0</v>
      </c>
      <c r="I21" s="176">
        <f t="shared" si="11"/>
        <v>10</v>
      </c>
      <c r="J21" s="176">
        <f t="shared" si="12"/>
        <v>0</v>
      </c>
      <c r="K21" s="176">
        <f t="shared" si="8"/>
        <v>0</v>
      </c>
      <c r="L21" s="68">
        <v>2963771.9830204733</v>
      </c>
      <c r="M21" s="184" t="s">
        <v>695</v>
      </c>
      <c r="N21" s="86" t="s">
        <v>696</v>
      </c>
      <c r="O21" s="86" t="s">
        <v>722</v>
      </c>
      <c r="P21" s="232"/>
      <c r="R21" s="82" t="s">
        <v>719</v>
      </c>
      <c r="S21" s="83" t="s">
        <v>720</v>
      </c>
      <c r="T21" s="18">
        <v>0</v>
      </c>
      <c r="U21" s="18">
        <v>0</v>
      </c>
      <c r="V21" s="18"/>
      <c r="W21" s="19">
        <f t="shared" si="9"/>
        <v>0</v>
      </c>
      <c r="X21" s="18">
        <v>10</v>
      </c>
      <c r="Y21" s="18">
        <v>0</v>
      </c>
      <c r="Z21" s="18"/>
      <c r="AA21" s="19">
        <f t="shared" si="3"/>
        <v>10</v>
      </c>
      <c r="AB21" s="18">
        <v>0</v>
      </c>
      <c r="AC21" s="18">
        <v>0</v>
      </c>
      <c r="AD21" s="18"/>
      <c r="AE21" s="19">
        <f t="shared" si="4"/>
        <v>0</v>
      </c>
      <c r="AF21" s="18">
        <v>0</v>
      </c>
      <c r="AG21" s="18">
        <v>0</v>
      </c>
      <c r="AH21" s="18">
        <v>0</v>
      </c>
      <c r="AI21" s="19">
        <f t="shared" si="5"/>
        <v>0</v>
      </c>
      <c r="AJ21" s="19">
        <f t="shared" si="6"/>
        <v>10</v>
      </c>
    </row>
    <row r="22" spans="1:36" ht="369.75" customHeight="1" thickBot="1" x14ac:dyDescent="0.25">
      <c r="A22" s="736"/>
      <c r="B22" s="213" t="s">
        <v>723</v>
      </c>
      <c r="C22" s="175" t="s">
        <v>724</v>
      </c>
      <c r="D22" s="175" t="s">
        <v>45</v>
      </c>
      <c r="E22" s="176">
        <v>5</v>
      </c>
      <c r="F22" s="173" t="s">
        <v>46</v>
      </c>
      <c r="G22" s="236" t="s">
        <v>725</v>
      </c>
      <c r="H22" s="176">
        <v>0</v>
      </c>
      <c r="I22" s="176">
        <v>0</v>
      </c>
      <c r="J22" s="176">
        <v>5</v>
      </c>
      <c r="K22" s="176">
        <f t="shared" si="8"/>
        <v>0</v>
      </c>
      <c r="L22" s="68">
        <v>1481885.9915102366</v>
      </c>
      <c r="M22" s="237" t="s">
        <v>726</v>
      </c>
      <c r="N22" s="86" t="s">
        <v>696</v>
      </c>
      <c r="O22" s="237" t="s">
        <v>727</v>
      </c>
      <c r="P22" s="232"/>
      <c r="R22" s="213" t="s">
        <v>723</v>
      </c>
      <c r="S22" s="83" t="s">
        <v>724</v>
      </c>
      <c r="T22" s="18">
        <v>0</v>
      </c>
      <c r="U22" s="18">
        <v>0</v>
      </c>
      <c r="V22" s="18">
        <v>0</v>
      </c>
      <c r="W22" s="19">
        <f t="shared" si="9"/>
        <v>0</v>
      </c>
      <c r="X22" s="18">
        <v>0</v>
      </c>
      <c r="Y22" s="18">
        <v>0</v>
      </c>
      <c r="Z22" s="18">
        <v>0</v>
      </c>
      <c r="AA22" s="19">
        <f t="shared" si="3"/>
        <v>0</v>
      </c>
      <c r="AB22" s="18">
        <v>5</v>
      </c>
      <c r="AC22" s="18">
        <v>0</v>
      </c>
      <c r="AD22" s="18">
        <v>0</v>
      </c>
      <c r="AE22" s="19">
        <f t="shared" si="4"/>
        <v>5</v>
      </c>
      <c r="AF22" s="18">
        <v>0</v>
      </c>
      <c r="AG22" s="18">
        <v>0</v>
      </c>
      <c r="AH22" s="18">
        <v>0</v>
      </c>
      <c r="AI22" s="19">
        <f t="shared" si="5"/>
        <v>0</v>
      </c>
      <c r="AJ22" s="19">
        <f t="shared" si="6"/>
        <v>5</v>
      </c>
    </row>
    <row r="23" spans="1:36" ht="72.75" customHeight="1" thickBot="1" x14ac:dyDescent="0.25">
      <c r="A23" s="678"/>
      <c r="B23" s="82" t="s">
        <v>719</v>
      </c>
      <c r="C23" s="175" t="s">
        <v>728</v>
      </c>
      <c r="D23" s="175" t="s">
        <v>45</v>
      </c>
      <c r="E23" s="176">
        <v>230</v>
      </c>
      <c r="F23" s="173" t="s">
        <v>46</v>
      </c>
      <c r="G23" s="86" t="s">
        <v>729</v>
      </c>
      <c r="H23" s="176">
        <v>0</v>
      </c>
      <c r="I23" s="176">
        <v>100</v>
      </c>
      <c r="J23" s="176">
        <v>130</v>
      </c>
      <c r="K23" s="176">
        <v>0</v>
      </c>
      <c r="L23" s="68">
        <v>4271318.4461177401</v>
      </c>
      <c r="M23" s="184" t="s">
        <v>695</v>
      </c>
      <c r="N23" s="86" t="s">
        <v>696</v>
      </c>
      <c r="O23" s="86" t="s">
        <v>730</v>
      </c>
      <c r="P23" s="232"/>
      <c r="R23" s="82" t="s">
        <v>719</v>
      </c>
      <c r="S23" s="83" t="s">
        <v>728</v>
      </c>
      <c r="T23" s="18">
        <v>0</v>
      </c>
      <c r="U23" s="18">
        <v>0</v>
      </c>
      <c r="V23" s="18">
        <v>0</v>
      </c>
      <c r="W23" s="19">
        <f>+IF($D23="Porcentaje",IF(AND(T23&lt;&gt;"",U23="",V23=""),T23,IF(AND(T23&lt;&gt;"",U23&lt;&gt;"",V23=""),U23,IF(AND(T23&lt;&gt;"",U23&lt;&gt;"",V23&lt;&gt;""),V23,0))),SUM(T23:V23))</f>
        <v>0</v>
      </c>
      <c r="X23" s="18">
        <v>100</v>
      </c>
      <c r="Y23" s="18">
        <v>0</v>
      </c>
      <c r="Z23" s="18">
        <v>0</v>
      </c>
      <c r="AA23" s="19">
        <f>+IF($D23="Porcentaje",IF(AND(X23&lt;&gt;"",Y23="",Z23=""),X23,IF(AND(X23&lt;&gt;"",Y23&lt;&gt;"",Z23=""),Y23,IF(AND(X23&lt;&gt;"",Y23&lt;&gt;"",Z23&lt;&gt;""),Z23,0))),SUM(X23:Z23))</f>
        <v>100</v>
      </c>
      <c r="AB23" s="18">
        <v>0</v>
      </c>
      <c r="AC23" s="18">
        <v>130</v>
      </c>
      <c r="AD23" s="18">
        <v>0</v>
      </c>
      <c r="AE23" s="19">
        <f>+IF($D23="Porcentaje",IF(AND(AB23&lt;&gt;"",AC23="",AD23=""),AB23,IF(AND(AB23&lt;&gt;"",AC23&lt;&gt;"",AD23=""),AC23,IF(AND(AB23&lt;&gt;"",AC23&lt;&gt;"",AD23&lt;&gt;""),AD23,0))),SUM(AB23:AD23))</f>
        <v>130</v>
      </c>
      <c r="AF23" s="18">
        <v>0</v>
      </c>
      <c r="AG23" s="18">
        <v>0</v>
      </c>
      <c r="AH23" s="18">
        <v>0</v>
      </c>
      <c r="AI23" s="19">
        <f>+IF($D23="Porcentaje",IF(AND(AF23&lt;&gt;"",AG23="",AH23=""),AF23,IF(AND(AF23&lt;&gt;"",AG23&lt;&gt;"",AH23=""),AG23,IF(AND(AF23&lt;&gt;"",AG23&lt;&gt;"",AH23&lt;&gt;""),AH23,0))),SUM(AF23:AH23))</f>
        <v>0</v>
      </c>
      <c r="AJ23" s="19">
        <f t="shared" si="6"/>
        <v>230</v>
      </c>
    </row>
    <row r="24" spans="1:36" x14ac:dyDescent="0.2">
      <c r="E24" s="201"/>
      <c r="H24" s="201"/>
      <c r="I24" s="201"/>
      <c r="J24" s="201"/>
      <c r="K24" s="201"/>
      <c r="T24" s="201"/>
      <c r="U24" s="201"/>
      <c r="V24" s="201"/>
      <c r="W24" s="201"/>
      <c r="X24" s="201"/>
      <c r="Y24" s="201"/>
      <c r="Z24" s="201"/>
      <c r="AA24" s="201"/>
      <c r="AB24" s="201"/>
      <c r="AC24" s="201"/>
      <c r="AD24" s="201"/>
      <c r="AE24" s="201"/>
      <c r="AF24" s="201"/>
      <c r="AG24" s="201"/>
      <c r="AH24" s="201"/>
      <c r="AI24" s="201"/>
      <c r="AJ24" s="201"/>
    </row>
    <row r="25" spans="1:36" x14ac:dyDescent="0.2">
      <c r="E25" s="201"/>
      <c r="H25" s="201"/>
      <c r="I25" s="201"/>
      <c r="J25" s="201"/>
      <c r="K25" s="201"/>
      <c r="T25" s="201"/>
      <c r="U25" s="201"/>
      <c r="V25" s="201"/>
      <c r="W25" s="201"/>
      <c r="X25" s="201"/>
      <c r="Y25" s="201"/>
      <c r="Z25" s="201"/>
      <c r="AA25" s="201"/>
      <c r="AB25" s="201"/>
      <c r="AC25" s="201"/>
      <c r="AD25" s="201"/>
      <c r="AE25" s="201"/>
      <c r="AF25" s="201"/>
      <c r="AG25" s="201"/>
      <c r="AH25" s="201"/>
      <c r="AI25" s="201"/>
      <c r="AJ25" s="201"/>
    </row>
    <row r="26" spans="1:36" x14ac:dyDescent="0.2">
      <c r="E26" s="201"/>
      <c r="H26" s="201"/>
      <c r="I26" s="201"/>
      <c r="J26" s="201"/>
      <c r="K26" s="201"/>
      <c r="L26" s="201"/>
      <c r="T26" s="201"/>
      <c r="U26" s="201"/>
      <c r="V26" s="201"/>
      <c r="W26" s="201"/>
      <c r="X26" s="201"/>
      <c r="Y26" s="201"/>
      <c r="Z26" s="201"/>
      <c r="AA26" s="201"/>
      <c r="AB26" s="201"/>
      <c r="AC26" s="201"/>
      <c r="AD26" s="201"/>
      <c r="AE26" s="201"/>
      <c r="AF26" s="201"/>
      <c r="AG26" s="201"/>
      <c r="AH26" s="201"/>
      <c r="AI26" s="201"/>
      <c r="AJ26" s="201"/>
    </row>
    <row r="27" spans="1:36" x14ac:dyDescent="0.2">
      <c r="E27" s="201"/>
      <c r="H27" s="201"/>
      <c r="I27" s="201"/>
      <c r="J27" s="201"/>
      <c r="K27" s="201"/>
      <c r="L27" s="201"/>
      <c r="T27" s="201"/>
      <c r="U27" s="201"/>
      <c r="V27" s="201"/>
      <c r="W27" s="201"/>
      <c r="X27" s="201"/>
      <c r="Y27" s="201"/>
      <c r="Z27" s="201"/>
      <c r="AA27" s="201"/>
      <c r="AB27" s="201"/>
      <c r="AC27" s="201"/>
      <c r="AD27" s="201"/>
      <c r="AE27" s="201"/>
      <c r="AF27" s="201"/>
      <c r="AG27" s="201"/>
      <c r="AH27" s="201"/>
      <c r="AI27" s="201"/>
      <c r="AJ27" s="201"/>
    </row>
  </sheetData>
  <mergeCells count="2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15:A17"/>
    <mergeCell ref="A18:A19"/>
    <mergeCell ref="A21:A23"/>
    <mergeCell ref="O13:O14"/>
    <mergeCell ref="P13:P14"/>
    <mergeCell ref="A8:P8"/>
    <mergeCell ref="A5:P5"/>
    <mergeCell ref="F6:J6"/>
    <mergeCell ref="K6:P6"/>
    <mergeCell ref="A7:P7"/>
    <mergeCell ref="A6:E6"/>
  </mergeCells>
  <dataValidations count="2">
    <dataValidation type="list" allowBlank="1" showInputMessage="1" showErrorMessage="1" sqref="F15:F23" xr:uid="{C136EE7B-F006-4064-9029-921B50C0625D}">
      <formula1>"A,B,C"</formula1>
    </dataValidation>
    <dataValidation type="list" allowBlank="1" showInputMessage="1" showErrorMessage="1" sqref="D15:D23" xr:uid="{96278656-C2CB-4344-9675-323BADC0207B}">
      <formula1>"Unidad,Porcentaje,Monetario"</formula1>
    </dataValidation>
  </dataValidations>
  <printOptions horizontalCentered="1"/>
  <pageMargins left="0.25" right="0.25" top="0.75" bottom="0.75" header="0.3" footer="0.3"/>
  <pageSetup paperSize="5" scale="44"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2E3C-F69B-4816-B705-897B861E7E86}">
  <sheetPr codeName="Hoja17">
    <pageSetUpPr fitToPage="1"/>
  </sheetPr>
  <dimension ref="A1:AMJ33"/>
  <sheetViews>
    <sheetView showGridLines="0" tabSelected="1" topLeftCell="A4" zoomScale="70" zoomScaleNormal="70" zoomScaleSheetLayoutView="20" workbookViewId="0">
      <selection activeCell="C30" sqref="C30"/>
    </sheetView>
  </sheetViews>
  <sheetFormatPr baseColWidth="10" defaultRowHeight="12.75" x14ac:dyDescent="0.2"/>
  <cols>
    <col min="1" max="1" width="29.28515625" style="1" customWidth="1"/>
    <col min="2" max="2" width="28.28515625" style="1" customWidth="1"/>
    <col min="3" max="3" width="29.28515625" style="1" customWidth="1"/>
    <col min="4" max="4" width="14" style="1" customWidth="1"/>
    <col min="5" max="5" width="11.42578125" style="1" customWidth="1"/>
    <col min="6" max="6" width="14.28515625" style="1" customWidth="1"/>
    <col min="7" max="7" width="43" style="1" customWidth="1"/>
    <col min="8" max="8" width="14.5703125" style="1" customWidth="1"/>
    <col min="9" max="9" width="14.28515625" style="1" customWidth="1"/>
    <col min="10" max="10" width="14.5703125" style="1" customWidth="1"/>
    <col min="11" max="11" width="14.42578125" style="1" customWidth="1"/>
    <col min="12" max="12" width="20.7109375" style="1" customWidth="1"/>
    <col min="13" max="13" width="25.28515625" style="1" customWidth="1"/>
    <col min="14" max="14" width="20.28515625" style="1" customWidth="1"/>
    <col min="15" max="15" width="25.42578125" style="1" customWidth="1"/>
    <col min="16" max="16" width="20.7109375" style="1" customWidth="1"/>
    <col min="17" max="17" width="12.140625" style="231" customWidth="1"/>
    <col min="18" max="18" width="20.140625" style="1" customWidth="1"/>
    <col min="19" max="19" width="23.28515625" style="1" customWidth="1"/>
    <col min="20" max="20" width="8.7109375" style="1" customWidth="1"/>
    <col min="21" max="21" width="8.85546875" style="1" customWidth="1"/>
    <col min="22" max="22" width="9.28515625" style="1" customWidth="1"/>
    <col min="23" max="23" width="11.5703125" style="1" customWidth="1"/>
    <col min="24" max="25" width="10.140625" style="1" customWidth="1"/>
    <col min="26" max="26" width="9.85546875" style="1" customWidth="1"/>
    <col min="27" max="27" width="10.5703125" style="1" customWidth="1"/>
    <col min="28" max="28" width="9" style="1" customWidth="1"/>
    <col min="29" max="29" width="10.140625" style="1" customWidth="1"/>
    <col min="30" max="30" width="10.5703125" style="1" customWidth="1"/>
    <col min="31" max="31" width="11.85546875" style="1" customWidth="1"/>
    <col min="32" max="32" width="9" style="1" customWidth="1"/>
    <col min="33" max="33" width="10.7109375" style="1" customWidth="1"/>
    <col min="34" max="34" width="10.140625" style="1" customWidth="1"/>
    <col min="35" max="35" width="12" style="1" customWidth="1"/>
    <col min="36" max="37" width="13.5703125" style="1" customWidth="1"/>
    <col min="38" max="1024" width="12.140625" style="1" customWidth="1"/>
    <col min="1025" max="1025" width="12.5703125" style="231" customWidth="1"/>
    <col min="1026" max="16384" width="11.42578125" style="231"/>
  </cols>
  <sheetData>
    <row r="1" spans="1:1024" ht="27.75" customHeight="1" x14ac:dyDescent="0.2"/>
    <row r="2" spans="1:1024" ht="18.75" customHeight="1" x14ac:dyDescent="0.2"/>
    <row r="3" spans="1:1024" ht="12.75" customHeight="1" x14ac:dyDescent="0.2"/>
    <row r="4" spans="1:1024" ht="13.5" customHeight="1" thickBot="1" x14ac:dyDescent="0.25"/>
    <row r="5" spans="1:1024" s="1" customFormat="1" ht="23.25" customHeight="1" thickBot="1" x14ac:dyDescent="0.25">
      <c r="A5" s="469" t="s">
        <v>0</v>
      </c>
      <c r="B5" s="470"/>
      <c r="C5" s="470"/>
      <c r="D5" s="470"/>
      <c r="E5" s="471"/>
      <c r="F5" s="470"/>
      <c r="G5" s="470"/>
      <c r="H5" s="471"/>
      <c r="I5" s="471"/>
      <c r="J5" s="471"/>
      <c r="K5" s="471"/>
      <c r="L5" s="471"/>
      <c r="M5" s="470"/>
      <c r="N5" s="470"/>
      <c r="O5" s="470"/>
      <c r="P5" s="472"/>
      <c r="Q5" s="231"/>
    </row>
    <row r="6" spans="1:1024" s="1" customFormat="1" ht="81" customHeight="1" thickBot="1" x14ac:dyDescent="0.25">
      <c r="A6" s="473" t="s">
        <v>689</v>
      </c>
      <c r="B6" s="473"/>
      <c r="C6" s="473"/>
      <c r="D6" s="473"/>
      <c r="E6" s="474"/>
      <c r="F6" s="473" t="s">
        <v>690</v>
      </c>
      <c r="G6" s="473"/>
      <c r="H6" s="474"/>
      <c r="I6" s="474"/>
      <c r="J6" s="474"/>
      <c r="K6" s="475" t="s">
        <v>691</v>
      </c>
      <c r="L6" s="476"/>
      <c r="M6" s="477"/>
      <c r="N6" s="477"/>
      <c r="O6" s="477"/>
      <c r="P6" s="478"/>
      <c r="Q6" s="231"/>
    </row>
    <row r="7" spans="1:1024" ht="13.5" thickBot="1" x14ac:dyDescent="0.25">
      <c r="A7" s="469" t="s">
        <v>1</v>
      </c>
      <c r="B7" s="470"/>
      <c r="C7" s="470"/>
      <c r="D7" s="470"/>
      <c r="E7" s="471"/>
      <c r="F7" s="470"/>
      <c r="G7" s="470"/>
      <c r="H7" s="471"/>
      <c r="I7" s="471"/>
      <c r="J7" s="471"/>
      <c r="K7" s="471"/>
      <c r="L7" s="471"/>
      <c r="M7" s="470"/>
      <c r="N7" s="470"/>
      <c r="O7" s="470"/>
      <c r="P7" s="472"/>
    </row>
    <row r="8" spans="1:1024" s="3" customFormat="1" ht="18" customHeight="1" x14ac:dyDescent="0.2">
      <c r="A8" s="466" t="s">
        <v>782</v>
      </c>
      <c r="B8" s="467"/>
      <c r="C8" s="467"/>
      <c r="D8" s="467"/>
      <c r="E8" s="649"/>
      <c r="F8" s="467"/>
      <c r="G8" s="467"/>
      <c r="H8" s="649"/>
      <c r="I8" s="649"/>
      <c r="J8" s="649"/>
      <c r="K8" s="649"/>
      <c r="L8" s="649"/>
      <c r="M8" s="467"/>
      <c r="N8" s="467"/>
      <c r="O8" s="467"/>
      <c r="P8" s="468"/>
      <c r="Q8" s="231"/>
    </row>
    <row r="9" spans="1:1024" s="3" customFormat="1" ht="20.100000000000001" customHeight="1" x14ac:dyDescent="0.2">
      <c r="A9" s="640" t="s">
        <v>3</v>
      </c>
      <c r="B9" s="641"/>
      <c r="C9" s="641"/>
      <c r="D9" s="641"/>
      <c r="E9" s="642"/>
      <c r="F9" s="641"/>
      <c r="G9" s="641"/>
      <c r="H9" s="642"/>
      <c r="I9" s="642"/>
      <c r="J9" s="642"/>
      <c r="K9" s="642"/>
      <c r="L9" s="642"/>
      <c r="M9" s="641"/>
      <c r="N9" s="641"/>
      <c r="O9" s="641"/>
      <c r="P9" s="643"/>
      <c r="Q9" s="231"/>
    </row>
    <row r="10" spans="1:1024" s="3" customFormat="1" ht="9.75" customHeight="1" thickBot="1" x14ac:dyDescent="0.25">
      <c r="A10" s="640"/>
      <c r="B10" s="641"/>
      <c r="C10" s="641"/>
      <c r="D10" s="641"/>
      <c r="E10" s="642"/>
      <c r="F10" s="641"/>
      <c r="G10" s="641"/>
      <c r="H10" s="642"/>
      <c r="I10" s="642"/>
      <c r="J10" s="642"/>
      <c r="K10" s="642"/>
      <c r="L10" s="642"/>
      <c r="M10" s="641"/>
      <c r="N10" s="641"/>
      <c r="O10" s="641"/>
      <c r="P10" s="643"/>
      <c r="Q10" s="231"/>
    </row>
    <row r="11" spans="1:1024" s="3" customFormat="1" ht="14.45" customHeight="1" x14ac:dyDescent="0.2">
      <c r="A11" s="640" t="s">
        <v>783</v>
      </c>
      <c r="B11" s="641"/>
      <c r="C11" s="641"/>
      <c r="D11" s="641"/>
      <c r="E11" s="642"/>
      <c r="F11" s="641"/>
      <c r="G11" s="641"/>
      <c r="H11" s="642"/>
      <c r="I11" s="642"/>
      <c r="J11" s="642"/>
      <c r="K11" s="642"/>
      <c r="L11" s="642"/>
      <c r="M11" s="641"/>
      <c r="N11" s="641"/>
      <c r="O11" s="641"/>
      <c r="P11" s="643"/>
      <c r="Q11" s="231"/>
      <c r="R11" s="447" t="s">
        <v>5</v>
      </c>
      <c r="S11" s="448"/>
      <c r="T11" s="449"/>
      <c r="U11" s="449"/>
      <c r="V11" s="449"/>
      <c r="W11" s="449"/>
      <c r="X11" s="449"/>
      <c r="Y11" s="449"/>
      <c r="Z11" s="449"/>
      <c r="AA11" s="449"/>
      <c r="AB11" s="449"/>
      <c r="AC11" s="449"/>
      <c r="AD11" s="449"/>
      <c r="AE11" s="449"/>
      <c r="AF11" s="449"/>
      <c r="AG11" s="449"/>
      <c r="AH11" s="449"/>
      <c r="AI11" s="449"/>
      <c r="AJ11" s="450"/>
      <c r="AK11" s="172"/>
    </row>
    <row r="12" spans="1:1024" s="3" customFormat="1" ht="3.75" customHeight="1" thickBot="1" x14ac:dyDescent="0.25">
      <c r="A12" s="644"/>
      <c r="B12" s="645"/>
      <c r="C12" s="645"/>
      <c r="D12" s="645"/>
      <c r="E12" s="646"/>
      <c r="F12" s="645"/>
      <c r="G12" s="645"/>
      <c r="H12" s="646"/>
      <c r="I12" s="646"/>
      <c r="J12" s="646"/>
      <c r="K12" s="646"/>
      <c r="L12" s="646"/>
      <c r="M12" s="645"/>
      <c r="N12" s="645"/>
      <c r="O12" s="645"/>
      <c r="P12" s="647"/>
      <c r="Q12" s="231"/>
      <c r="R12" s="451"/>
      <c r="S12" s="452"/>
      <c r="T12" s="453"/>
      <c r="U12" s="453"/>
      <c r="V12" s="453"/>
      <c r="W12" s="453"/>
      <c r="X12" s="453"/>
      <c r="Y12" s="453"/>
      <c r="Z12" s="453"/>
      <c r="AA12" s="453"/>
      <c r="AB12" s="453"/>
      <c r="AC12" s="453"/>
      <c r="AD12" s="453"/>
      <c r="AE12" s="453"/>
      <c r="AF12" s="453"/>
      <c r="AG12" s="453"/>
      <c r="AH12" s="453"/>
      <c r="AI12" s="453"/>
      <c r="AJ12" s="454"/>
      <c r="AK12" s="172"/>
    </row>
    <row r="13" spans="1:1024" ht="15" customHeight="1" thickBot="1" x14ac:dyDescent="0.25">
      <c r="A13" s="505" t="s">
        <v>6</v>
      </c>
      <c r="B13" s="505" t="s">
        <v>7</v>
      </c>
      <c r="C13" s="505"/>
      <c r="D13" s="505"/>
      <c r="E13" s="506"/>
      <c r="F13" s="505"/>
      <c r="G13" s="505" t="s">
        <v>8</v>
      </c>
      <c r="H13" s="506" t="s">
        <v>9</v>
      </c>
      <c r="I13" s="506"/>
      <c r="J13" s="506"/>
      <c r="K13" s="506"/>
      <c r="L13" s="461" t="s">
        <v>10</v>
      </c>
      <c r="M13" s="505" t="s">
        <v>11</v>
      </c>
      <c r="N13" s="505" t="s">
        <v>12</v>
      </c>
      <c r="O13" s="505" t="s">
        <v>13</v>
      </c>
      <c r="P13" s="435" t="s">
        <v>14</v>
      </c>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c r="AMJ13" s="231"/>
    </row>
    <row r="14" spans="1:1024" s="3" customFormat="1" ht="29.25" customHeight="1" thickBot="1" x14ac:dyDescent="0.25">
      <c r="A14" s="435"/>
      <c r="B14" s="27" t="s">
        <v>20</v>
      </c>
      <c r="C14" s="27" t="s">
        <v>21</v>
      </c>
      <c r="D14" s="27" t="s">
        <v>22</v>
      </c>
      <c r="E14" s="28" t="s">
        <v>23</v>
      </c>
      <c r="F14" s="27" t="s">
        <v>24</v>
      </c>
      <c r="G14" s="435"/>
      <c r="H14" s="28" t="s">
        <v>25</v>
      </c>
      <c r="I14" s="28" t="s">
        <v>26</v>
      </c>
      <c r="J14" s="28" t="s">
        <v>27</v>
      </c>
      <c r="K14" s="28" t="s">
        <v>28</v>
      </c>
      <c r="L14" s="738"/>
      <c r="M14" s="435"/>
      <c r="N14" s="435"/>
      <c r="O14" s="435"/>
      <c r="P14" s="737"/>
      <c r="Q14" s="231"/>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1024" s="3" customFormat="1" ht="45" customHeight="1" thickBot="1" x14ac:dyDescent="0.25">
      <c r="A15" s="756" t="s">
        <v>899</v>
      </c>
      <c r="B15" s="741" t="s">
        <v>397</v>
      </c>
      <c r="C15" s="238" t="s">
        <v>398</v>
      </c>
      <c r="D15" s="175" t="s">
        <v>45</v>
      </c>
      <c r="E15" s="176">
        <v>3100</v>
      </c>
      <c r="F15" s="173" t="s">
        <v>46</v>
      </c>
      <c r="G15" s="743" t="s">
        <v>399</v>
      </c>
      <c r="H15" s="176">
        <v>725</v>
      </c>
      <c r="I15" s="176">
        <v>825</v>
      </c>
      <c r="J15" s="176">
        <v>750</v>
      </c>
      <c r="K15" s="176">
        <v>800</v>
      </c>
      <c r="L15" s="744">
        <v>262795911.47999999</v>
      </c>
      <c r="M15" s="742" t="s">
        <v>400</v>
      </c>
      <c r="N15" s="745" t="s">
        <v>401</v>
      </c>
      <c r="O15" s="742" t="s">
        <v>402</v>
      </c>
      <c r="P15" s="750"/>
      <c r="Q15" s="231"/>
      <c r="R15" s="741" t="s">
        <v>397</v>
      </c>
      <c r="S15" s="238" t="s">
        <v>398</v>
      </c>
      <c r="T15" s="18">
        <v>125</v>
      </c>
      <c r="U15" s="18">
        <v>200</v>
      </c>
      <c r="V15" s="18">
        <v>400</v>
      </c>
      <c r="W15" s="19">
        <f>+IF($D15="Porcentaje",IF(AND(T15&lt;&gt;"",U15="",V15=""),T15,IF(AND(T15&lt;&gt;"",U15&lt;&gt;"",V15=""),U15,IF(AND(T15&lt;&gt;"",U15&lt;&gt;"",V15&lt;&gt;""),V15,0))),SUM(T15:V15))</f>
        <v>725</v>
      </c>
      <c r="X15" s="18">
        <v>200</v>
      </c>
      <c r="Y15" s="18">
        <v>340</v>
      </c>
      <c r="Z15" s="18">
        <v>285</v>
      </c>
      <c r="AA15" s="19">
        <v>825</v>
      </c>
      <c r="AB15" s="18">
        <v>300</v>
      </c>
      <c r="AC15" s="18">
        <v>200</v>
      </c>
      <c r="AD15" s="18">
        <v>250</v>
      </c>
      <c r="AE15" s="19">
        <f>+IF($D15="Porcentaje",IF(AND(AB15&lt;&gt;"",AC15="",AD15=""),AB15,IF(AND(AB15&lt;&gt;"",AC15&lt;&gt;"",AD15=""),AC15,IF(AND(AB15&lt;&gt;"",AC15&lt;&gt;"",AD15&lt;&gt;""),AD15,0))),SUM(AB15:AD15))</f>
        <v>750</v>
      </c>
      <c r="AF15" s="18">
        <v>250</v>
      </c>
      <c r="AG15" s="18">
        <v>250</v>
      </c>
      <c r="AH15" s="18">
        <v>300</v>
      </c>
      <c r="AI15" s="19">
        <f>+IF($D15="Porcentaje",IF(AND(AF15&lt;&gt;"",AG15="",AH15=""),AF15,IF(AND(AF15&lt;&gt;"",AG15&lt;&gt;"",AH15=""),AG15,IF(AND(AF15&lt;&gt;"",AG15&lt;&gt;"",AH15&lt;&gt;""),AH15,0))),SUM(AF15:AH15))</f>
        <v>800</v>
      </c>
      <c r="AJ15" s="1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3100</v>
      </c>
    </row>
    <row r="16" spans="1:1024" ht="77.25" customHeight="1" thickBot="1" x14ac:dyDescent="0.25">
      <c r="A16" s="757"/>
      <c r="B16" s="741"/>
      <c r="C16" s="238" t="s">
        <v>403</v>
      </c>
      <c r="D16" s="175" t="s">
        <v>45</v>
      </c>
      <c r="E16" s="176">
        <v>1085000</v>
      </c>
      <c r="F16" s="173" t="s">
        <v>46</v>
      </c>
      <c r="G16" s="743"/>
      <c r="H16" s="176">
        <v>253750</v>
      </c>
      <c r="I16" s="176">
        <v>288750</v>
      </c>
      <c r="J16" s="176">
        <v>262500</v>
      </c>
      <c r="K16" s="176">
        <v>280000</v>
      </c>
      <c r="L16" s="576"/>
      <c r="M16" s="748"/>
      <c r="N16" s="746"/>
      <c r="O16" s="748"/>
      <c r="P16" s="751"/>
      <c r="R16" s="741"/>
      <c r="S16" s="238" t="s">
        <v>403</v>
      </c>
      <c r="T16" s="18">
        <v>43750</v>
      </c>
      <c r="U16" s="18">
        <v>70000</v>
      </c>
      <c r="V16" s="18">
        <v>140000</v>
      </c>
      <c r="W16" s="19">
        <f t="shared" ref="W16:W22" si="0">+IF($D16="Porcentaje",IF(AND(T16&lt;&gt;"",U16="",V16=""),T16,IF(AND(T16&lt;&gt;"",U16&lt;&gt;"",V16=""),U16,IF(AND(T16&lt;&gt;"",U16&lt;&gt;"",V16&lt;&gt;""),V16,0))),SUM(T16:V16))</f>
        <v>253750</v>
      </c>
      <c r="X16" s="18">
        <v>70000</v>
      </c>
      <c r="Y16" s="18">
        <v>119000</v>
      </c>
      <c r="Z16" s="18">
        <v>99750</v>
      </c>
      <c r="AA16" s="19">
        <f t="shared" ref="AA16:AA21" si="1">+IF($D16="Porcentaje",IF(AND(X16&lt;&gt;"",Y16="",Z16=""),X16,IF(AND(X16&lt;&gt;"",Y16&lt;&gt;"",Z16=""),Y16,IF(AND(X16&lt;&gt;"",Y16&lt;&gt;"",Z16&lt;&gt;""),Z16,0))),SUM(X16:Z16))</f>
        <v>288750</v>
      </c>
      <c r="AB16" s="18">
        <v>105000</v>
      </c>
      <c r="AC16" s="18">
        <v>70000</v>
      </c>
      <c r="AD16" s="18">
        <v>87500</v>
      </c>
      <c r="AE16" s="19">
        <f t="shared" ref="AE16:AE21" si="2">+IF($D16="Porcentaje",IF(AND(AB16&lt;&gt;"",AC16="",AD16=""),AB16,IF(AND(AB16&lt;&gt;"",AC16&lt;&gt;"",AD16=""),AC16,IF(AND(AB16&lt;&gt;"",AC16&lt;&gt;"",AD16&lt;&gt;""),AD16,0))),SUM(AB16:AD16))</f>
        <v>262500</v>
      </c>
      <c r="AF16" s="18">
        <v>87500</v>
      </c>
      <c r="AG16" s="18">
        <v>87500</v>
      </c>
      <c r="AH16" s="18">
        <v>105000</v>
      </c>
      <c r="AI16" s="19">
        <f t="shared" ref="AI16:AI22" si="3">+IF($D16="Porcentaje",IF(AND(AF16&lt;&gt;"",AG16="",AH16=""),AF16,IF(AND(AF16&lt;&gt;"",AG16&lt;&gt;"",AH16=""),AG16,IF(AND(AF16&lt;&gt;"",AG16&lt;&gt;"",AH16&lt;&gt;""),AH16,0))),SUM(AF16:AH16))</f>
        <v>280000</v>
      </c>
      <c r="AJ16" s="19">
        <f t="shared" ref="AJ16:AJ19" si="4">+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1085000</v>
      </c>
    </row>
    <row r="17" spans="1:36" ht="72.75" customHeight="1" thickBot="1" x14ac:dyDescent="0.25">
      <c r="A17" s="757"/>
      <c r="B17" s="741" t="s">
        <v>404</v>
      </c>
      <c r="C17" s="238" t="s">
        <v>405</v>
      </c>
      <c r="D17" s="175" t="s">
        <v>45</v>
      </c>
      <c r="E17" s="176">
        <v>2000</v>
      </c>
      <c r="F17" s="173" t="s">
        <v>96</v>
      </c>
      <c r="G17" s="743" t="s">
        <v>406</v>
      </c>
      <c r="H17" s="176">
        <v>250</v>
      </c>
      <c r="I17" s="176">
        <v>400</v>
      </c>
      <c r="J17" s="176">
        <v>625</v>
      </c>
      <c r="K17" s="176">
        <v>725</v>
      </c>
      <c r="L17" s="744">
        <v>131397955.73999999</v>
      </c>
      <c r="M17" s="748"/>
      <c r="N17" s="746"/>
      <c r="O17" s="748"/>
      <c r="P17" s="751"/>
      <c r="R17" s="741" t="s">
        <v>404</v>
      </c>
      <c r="S17" s="238" t="s">
        <v>405</v>
      </c>
      <c r="T17" s="18">
        <v>70</v>
      </c>
      <c r="U17" s="18">
        <v>80</v>
      </c>
      <c r="V17" s="18">
        <v>100</v>
      </c>
      <c r="W17" s="19">
        <f t="shared" si="0"/>
        <v>250</v>
      </c>
      <c r="X17" s="18">
        <v>110</v>
      </c>
      <c r="Y17" s="18">
        <v>150</v>
      </c>
      <c r="Z17" s="18">
        <v>140</v>
      </c>
      <c r="AA17" s="19">
        <v>400</v>
      </c>
      <c r="AB17" s="18">
        <v>250</v>
      </c>
      <c r="AC17" s="18">
        <v>200</v>
      </c>
      <c r="AD17" s="18">
        <v>175</v>
      </c>
      <c r="AE17" s="19">
        <f t="shared" si="2"/>
        <v>625</v>
      </c>
      <c r="AF17" s="18">
        <v>300</v>
      </c>
      <c r="AG17" s="18">
        <v>200</v>
      </c>
      <c r="AH17" s="18">
        <v>225</v>
      </c>
      <c r="AI17" s="19">
        <f t="shared" si="3"/>
        <v>725</v>
      </c>
      <c r="AJ17" s="19">
        <f t="shared" si="4"/>
        <v>2000</v>
      </c>
    </row>
    <row r="18" spans="1:36" ht="47.25" customHeight="1" thickBot="1" x14ac:dyDescent="0.25">
      <c r="A18" s="757"/>
      <c r="B18" s="742"/>
      <c r="C18" s="238" t="s">
        <v>403</v>
      </c>
      <c r="D18" s="175" t="s">
        <v>45</v>
      </c>
      <c r="E18" s="176">
        <v>2800000</v>
      </c>
      <c r="F18" s="173" t="s">
        <v>96</v>
      </c>
      <c r="G18" s="743"/>
      <c r="H18" s="176">
        <v>350000</v>
      </c>
      <c r="I18" s="176">
        <v>560000</v>
      </c>
      <c r="J18" s="176">
        <v>875000</v>
      </c>
      <c r="K18" s="176">
        <v>1015000</v>
      </c>
      <c r="L18" s="576"/>
      <c r="M18" s="748"/>
      <c r="N18" s="746"/>
      <c r="O18" s="748"/>
      <c r="P18" s="751"/>
      <c r="R18" s="742"/>
      <c r="S18" s="238" t="s">
        <v>403</v>
      </c>
      <c r="T18" s="18">
        <v>98000</v>
      </c>
      <c r="U18" s="18">
        <v>112000</v>
      </c>
      <c r="V18" s="18">
        <v>140000</v>
      </c>
      <c r="W18" s="19">
        <f t="shared" si="0"/>
        <v>350000</v>
      </c>
      <c r="X18" s="18">
        <v>154000</v>
      </c>
      <c r="Y18" s="18">
        <v>210000</v>
      </c>
      <c r="Z18" s="18">
        <v>196000</v>
      </c>
      <c r="AA18" s="19">
        <f t="shared" si="1"/>
        <v>560000</v>
      </c>
      <c r="AB18" s="18">
        <v>350000</v>
      </c>
      <c r="AC18" s="18">
        <v>280000</v>
      </c>
      <c r="AD18" s="18">
        <v>245000</v>
      </c>
      <c r="AE18" s="19">
        <f t="shared" si="2"/>
        <v>875000</v>
      </c>
      <c r="AF18" s="18">
        <v>420000</v>
      </c>
      <c r="AG18" s="18">
        <v>280000</v>
      </c>
      <c r="AH18" s="18">
        <v>315000</v>
      </c>
      <c r="AI18" s="19">
        <f t="shared" si="3"/>
        <v>1015000</v>
      </c>
      <c r="AJ18" s="19">
        <f t="shared" si="4"/>
        <v>2800000</v>
      </c>
    </row>
    <row r="19" spans="1:36" ht="58.5" customHeight="1" thickBot="1" x14ac:dyDescent="0.25">
      <c r="A19" s="757"/>
      <c r="B19" s="739" t="s">
        <v>407</v>
      </c>
      <c r="C19" s="239" t="s">
        <v>408</v>
      </c>
      <c r="D19" s="175" t="s">
        <v>45</v>
      </c>
      <c r="E19" s="176">
        <v>1</v>
      </c>
      <c r="F19" s="759" t="s">
        <v>96</v>
      </c>
      <c r="G19" s="743" t="s">
        <v>409</v>
      </c>
      <c r="H19" s="176">
        <v>0</v>
      </c>
      <c r="I19" s="176">
        <v>1</v>
      </c>
      <c r="J19" s="176">
        <v>0</v>
      </c>
      <c r="K19" s="176">
        <v>0</v>
      </c>
      <c r="L19" s="744">
        <v>21899659.289999999</v>
      </c>
      <c r="M19" s="748"/>
      <c r="N19" s="746"/>
      <c r="O19" s="748"/>
      <c r="P19" s="751"/>
      <c r="R19" s="739" t="s">
        <v>407</v>
      </c>
      <c r="S19" s="239" t="s">
        <v>408</v>
      </c>
      <c r="T19" s="18">
        <v>0</v>
      </c>
      <c r="U19" s="18">
        <v>0</v>
      </c>
      <c r="V19" s="18">
        <v>0</v>
      </c>
      <c r="W19" s="19">
        <f t="shared" si="0"/>
        <v>0</v>
      </c>
      <c r="X19" s="18">
        <v>0</v>
      </c>
      <c r="Y19" s="18">
        <v>1</v>
      </c>
      <c r="Z19" s="18">
        <v>0</v>
      </c>
      <c r="AA19" s="19">
        <v>0</v>
      </c>
      <c r="AB19" s="18">
        <v>0</v>
      </c>
      <c r="AC19" s="18">
        <v>0</v>
      </c>
      <c r="AD19" s="18">
        <v>0</v>
      </c>
      <c r="AE19" s="19">
        <f t="shared" si="2"/>
        <v>0</v>
      </c>
      <c r="AF19" s="18">
        <v>0</v>
      </c>
      <c r="AG19" s="18">
        <v>0</v>
      </c>
      <c r="AH19" s="18">
        <v>0</v>
      </c>
      <c r="AI19" s="19">
        <v>1</v>
      </c>
      <c r="AJ19" s="19">
        <f t="shared" si="4"/>
        <v>1</v>
      </c>
    </row>
    <row r="20" spans="1:36" ht="63" customHeight="1" thickBot="1" x14ac:dyDescent="0.25">
      <c r="A20" s="757"/>
      <c r="B20" s="740"/>
      <c r="C20" s="240" t="s">
        <v>403</v>
      </c>
      <c r="D20" s="175" t="s">
        <v>45</v>
      </c>
      <c r="E20" s="176">
        <v>35000</v>
      </c>
      <c r="F20" s="759"/>
      <c r="G20" s="743"/>
      <c r="H20" s="176">
        <v>0</v>
      </c>
      <c r="I20" s="176">
        <v>35000</v>
      </c>
      <c r="J20" s="176">
        <v>0</v>
      </c>
      <c r="K20" s="176">
        <v>0</v>
      </c>
      <c r="L20" s="576"/>
      <c r="M20" s="748"/>
      <c r="N20" s="746"/>
      <c r="O20" s="748"/>
      <c r="P20" s="751"/>
      <c r="R20" s="740"/>
      <c r="S20" s="240" t="s">
        <v>403</v>
      </c>
      <c r="T20" s="18">
        <v>0</v>
      </c>
      <c r="U20" s="18">
        <v>0</v>
      </c>
      <c r="V20" s="18">
        <v>0</v>
      </c>
      <c r="W20" s="19">
        <f t="shared" si="0"/>
        <v>0</v>
      </c>
      <c r="X20" s="18">
        <v>0</v>
      </c>
      <c r="Y20" s="18">
        <v>35000</v>
      </c>
      <c r="Z20" s="18">
        <v>0</v>
      </c>
      <c r="AA20" s="19">
        <v>0</v>
      </c>
      <c r="AB20" s="18">
        <v>0</v>
      </c>
      <c r="AC20" s="18">
        <v>0</v>
      </c>
      <c r="AD20" s="18">
        <v>0</v>
      </c>
      <c r="AE20" s="19">
        <v>0</v>
      </c>
      <c r="AF20" s="18">
        <v>0</v>
      </c>
      <c r="AG20" s="18">
        <v>0</v>
      </c>
      <c r="AH20" s="18">
        <v>0</v>
      </c>
      <c r="AI20" s="19">
        <v>0</v>
      </c>
      <c r="AJ20" s="19">
        <v>35000</v>
      </c>
    </row>
    <row r="21" spans="1:36" ht="62.25" customHeight="1" thickBot="1" x14ac:dyDescent="0.25">
      <c r="A21" s="757"/>
      <c r="B21" s="736" t="s">
        <v>898</v>
      </c>
      <c r="C21" s="241" t="s">
        <v>411</v>
      </c>
      <c r="D21" s="175" t="s">
        <v>45</v>
      </c>
      <c r="E21" s="176">
        <v>1</v>
      </c>
      <c r="F21" s="753" t="s">
        <v>96</v>
      </c>
      <c r="G21" s="743" t="s">
        <v>412</v>
      </c>
      <c r="H21" s="176">
        <v>0</v>
      </c>
      <c r="I21" s="176">
        <v>0</v>
      </c>
      <c r="J21" s="176">
        <v>1</v>
      </c>
      <c r="K21" s="176">
        <v>1</v>
      </c>
      <c r="L21" s="744">
        <v>21899659</v>
      </c>
      <c r="M21" s="748"/>
      <c r="N21" s="746"/>
      <c r="O21" s="748"/>
      <c r="P21" s="751"/>
      <c r="R21" s="650" t="s">
        <v>410</v>
      </c>
      <c r="S21" s="241" t="s">
        <v>411</v>
      </c>
      <c r="T21" s="18">
        <v>0</v>
      </c>
      <c r="U21" s="18">
        <v>1</v>
      </c>
      <c r="V21" s="18">
        <v>0</v>
      </c>
      <c r="W21" s="19">
        <f t="shared" si="0"/>
        <v>1</v>
      </c>
      <c r="X21" s="18">
        <v>0</v>
      </c>
      <c r="Y21" s="18">
        <v>0</v>
      </c>
      <c r="Z21" s="18">
        <v>0</v>
      </c>
      <c r="AA21" s="19">
        <f t="shared" si="1"/>
        <v>0</v>
      </c>
      <c r="AB21" s="18">
        <v>0</v>
      </c>
      <c r="AC21" s="18">
        <v>0</v>
      </c>
      <c r="AD21" s="18">
        <v>0</v>
      </c>
      <c r="AE21" s="19">
        <f t="shared" si="2"/>
        <v>0</v>
      </c>
      <c r="AF21" s="18">
        <v>0</v>
      </c>
      <c r="AG21" s="18">
        <v>0</v>
      </c>
      <c r="AH21" s="18">
        <v>0</v>
      </c>
      <c r="AI21" s="19">
        <v>1</v>
      </c>
      <c r="AJ21" s="19">
        <v>1</v>
      </c>
    </row>
    <row r="22" spans="1:36" ht="89.25" customHeight="1" thickBot="1" x14ac:dyDescent="0.25">
      <c r="A22" s="758"/>
      <c r="B22" s="639"/>
      <c r="C22" s="242" t="s">
        <v>403</v>
      </c>
      <c r="D22" s="175" t="s">
        <v>45</v>
      </c>
      <c r="E22" s="176">
        <v>52500</v>
      </c>
      <c r="F22" s="754"/>
      <c r="G22" s="743"/>
      <c r="H22" s="176">
        <v>0</v>
      </c>
      <c r="I22" s="176">
        <v>0</v>
      </c>
      <c r="J22" s="176">
        <v>52500</v>
      </c>
      <c r="K22" s="176">
        <v>0</v>
      </c>
      <c r="L22" s="576"/>
      <c r="M22" s="749"/>
      <c r="N22" s="747"/>
      <c r="O22" s="749"/>
      <c r="P22" s="752"/>
      <c r="R22" s="651"/>
      <c r="S22" s="242" t="s">
        <v>403</v>
      </c>
      <c r="T22" s="18">
        <v>0</v>
      </c>
      <c r="U22" s="18">
        <v>52500</v>
      </c>
      <c r="V22" s="18">
        <v>0</v>
      </c>
      <c r="W22" s="19">
        <f t="shared" si="0"/>
        <v>52500</v>
      </c>
      <c r="X22" s="18">
        <v>0</v>
      </c>
      <c r="Y22" s="18">
        <v>0</v>
      </c>
      <c r="Z22" s="18">
        <v>0</v>
      </c>
      <c r="AA22" s="19">
        <v>0</v>
      </c>
      <c r="AB22" s="18">
        <v>0</v>
      </c>
      <c r="AC22" s="18">
        <v>0</v>
      </c>
      <c r="AD22" s="18">
        <v>0</v>
      </c>
      <c r="AE22" s="19">
        <v>0</v>
      </c>
      <c r="AF22" s="18">
        <v>0</v>
      </c>
      <c r="AG22" s="18">
        <v>0</v>
      </c>
      <c r="AH22" s="18">
        <v>0</v>
      </c>
      <c r="AI22" s="19">
        <f t="shared" si="3"/>
        <v>0</v>
      </c>
      <c r="AJ22" s="19">
        <v>52500</v>
      </c>
    </row>
    <row r="23" spans="1:36" x14ac:dyDescent="0.2">
      <c r="E23" s="201"/>
      <c r="H23" s="201"/>
      <c r="I23" s="201"/>
      <c r="J23" s="201"/>
      <c r="K23" s="201"/>
      <c r="L23" s="307"/>
      <c r="T23" s="201"/>
      <c r="U23" s="201"/>
      <c r="V23" s="201"/>
      <c r="W23" s="201"/>
      <c r="X23" s="201"/>
      <c r="Y23" s="201"/>
      <c r="Z23" s="201"/>
      <c r="AA23" s="201"/>
      <c r="AB23" s="201"/>
      <c r="AC23" s="201"/>
      <c r="AD23" s="201"/>
      <c r="AE23" s="201"/>
      <c r="AF23" s="201"/>
      <c r="AG23" s="201"/>
      <c r="AH23" s="201"/>
      <c r="AI23" s="201"/>
      <c r="AJ23" s="201"/>
    </row>
    <row r="24" spans="1:36" x14ac:dyDescent="0.2">
      <c r="E24" s="201"/>
      <c r="H24" s="201"/>
      <c r="I24" s="201"/>
      <c r="J24" s="201"/>
      <c r="K24" s="201"/>
      <c r="L24" s="755"/>
      <c r="T24" s="201"/>
      <c r="U24" s="201"/>
      <c r="V24" s="201"/>
      <c r="W24" s="201"/>
      <c r="X24" s="201"/>
      <c r="Y24" s="201"/>
      <c r="Z24" s="201"/>
      <c r="AA24" s="201"/>
      <c r="AB24" s="201"/>
      <c r="AC24" s="201"/>
      <c r="AD24" s="201"/>
      <c r="AE24" s="201"/>
      <c r="AF24" s="201"/>
      <c r="AG24" s="201"/>
      <c r="AH24" s="201"/>
      <c r="AI24" s="201"/>
      <c r="AJ24" s="201"/>
    </row>
    <row r="25" spans="1:36" x14ac:dyDescent="0.2">
      <c r="E25" s="201"/>
      <c r="H25" s="201"/>
      <c r="I25" s="201"/>
      <c r="J25" s="201"/>
      <c r="K25" s="201"/>
      <c r="L25" s="755"/>
      <c r="T25" s="201"/>
      <c r="U25" s="201"/>
      <c r="V25" s="201"/>
      <c r="W25" s="201"/>
      <c r="X25" s="201"/>
      <c r="Y25" s="201"/>
      <c r="Z25" s="201"/>
      <c r="AA25" s="201"/>
      <c r="AB25" s="201"/>
      <c r="AC25" s="201"/>
      <c r="AD25" s="201"/>
      <c r="AE25" s="201"/>
      <c r="AF25" s="201"/>
      <c r="AG25" s="201"/>
      <c r="AH25" s="201"/>
      <c r="AI25" s="201"/>
      <c r="AJ25" s="201"/>
    </row>
    <row r="26" spans="1:36" x14ac:dyDescent="0.2">
      <c r="E26" s="201"/>
      <c r="H26" s="201"/>
      <c r="I26" s="201"/>
      <c r="J26" s="201"/>
      <c r="K26" s="201"/>
      <c r="L26" s="201">
        <f>+L23-L24</f>
        <v>0</v>
      </c>
      <c r="T26" s="201"/>
      <c r="U26" s="201"/>
      <c r="V26" s="201"/>
      <c r="W26" s="201"/>
      <c r="X26" s="201"/>
      <c r="Y26" s="201"/>
      <c r="Z26" s="201"/>
      <c r="AA26" s="201"/>
      <c r="AB26" s="201"/>
      <c r="AC26" s="201"/>
      <c r="AD26" s="201"/>
      <c r="AE26" s="201"/>
      <c r="AF26" s="201"/>
      <c r="AG26" s="201"/>
      <c r="AH26" s="201"/>
      <c r="AI26" s="201"/>
      <c r="AJ26" s="201"/>
    </row>
    <row r="27" spans="1:36" x14ac:dyDescent="0.2">
      <c r="E27" s="201"/>
      <c r="H27" s="201"/>
      <c r="I27" s="201"/>
      <c r="J27" s="201"/>
      <c r="K27" s="201"/>
      <c r="L27" s="201"/>
      <c r="T27" s="201"/>
      <c r="U27" s="201"/>
      <c r="V27" s="201"/>
      <c r="W27" s="201"/>
      <c r="X27" s="201"/>
      <c r="Y27" s="201"/>
      <c r="Z27" s="201"/>
      <c r="AA27" s="201"/>
      <c r="AB27" s="201"/>
      <c r="AC27" s="201"/>
      <c r="AD27" s="201"/>
      <c r="AE27" s="201"/>
      <c r="AF27" s="201"/>
      <c r="AG27" s="201"/>
      <c r="AH27" s="201"/>
      <c r="AI27" s="201"/>
      <c r="AJ27" s="201"/>
    </row>
    <row r="28" spans="1:36" x14ac:dyDescent="0.2">
      <c r="E28" s="201"/>
      <c r="H28" s="201"/>
      <c r="I28" s="201"/>
      <c r="J28" s="201"/>
      <c r="K28" s="201"/>
      <c r="L28" s="201"/>
      <c r="T28" s="201"/>
      <c r="U28" s="201"/>
      <c r="V28" s="201"/>
      <c r="W28" s="201"/>
      <c r="X28" s="201"/>
      <c r="Y28" s="201"/>
      <c r="Z28" s="201"/>
      <c r="AA28" s="201"/>
      <c r="AB28" s="201"/>
      <c r="AC28" s="201"/>
      <c r="AD28" s="201"/>
      <c r="AE28" s="201"/>
      <c r="AF28" s="201"/>
      <c r="AG28" s="201"/>
      <c r="AH28" s="201"/>
      <c r="AI28" s="201"/>
      <c r="AJ28" s="201"/>
    </row>
    <row r="29" spans="1:36" x14ac:dyDescent="0.2">
      <c r="E29" s="201"/>
      <c r="H29" s="201"/>
      <c r="I29" s="201"/>
      <c r="J29" s="201"/>
      <c r="K29" s="201"/>
      <c r="L29" s="201"/>
      <c r="T29" s="201"/>
      <c r="U29" s="201"/>
      <c r="V29" s="201"/>
      <c r="W29" s="201"/>
      <c r="X29" s="201"/>
      <c r="Y29" s="201"/>
      <c r="Z29" s="201"/>
      <c r="AA29" s="201"/>
      <c r="AB29" s="201"/>
      <c r="AC29" s="201"/>
      <c r="AD29" s="201"/>
      <c r="AE29" s="201"/>
      <c r="AF29" s="201"/>
      <c r="AG29" s="201"/>
      <c r="AH29" s="201"/>
      <c r="AI29" s="201"/>
      <c r="AJ29" s="201"/>
    </row>
    <row r="30" spans="1:36" x14ac:dyDescent="0.2">
      <c r="E30" s="201"/>
      <c r="H30" s="201"/>
      <c r="I30" s="201"/>
      <c r="J30" s="201"/>
      <c r="K30" s="201"/>
      <c r="L30" s="201"/>
      <c r="T30" s="201"/>
      <c r="U30" s="201"/>
      <c r="V30" s="201"/>
      <c r="W30" s="201"/>
      <c r="X30" s="201"/>
      <c r="Y30" s="201"/>
      <c r="Z30" s="201"/>
      <c r="AA30" s="201"/>
      <c r="AB30" s="201"/>
      <c r="AC30" s="201"/>
      <c r="AD30" s="201"/>
      <c r="AE30" s="201"/>
      <c r="AF30" s="201"/>
      <c r="AG30" s="201"/>
      <c r="AH30" s="201"/>
      <c r="AI30" s="201"/>
      <c r="AJ30" s="201"/>
    </row>
    <row r="31" spans="1:36" x14ac:dyDescent="0.2">
      <c r="E31" s="201"/>
      <c r="H31" s="201"/>
      <c r="I31" s="201"/>
      <c r="J31" s="201"/>
      <c r="K31" s="201"/>
      <c r="L31" s="201"/>
      <c r="T31" s="201"/>
      <c r="U31" s="201"/>
      <c r="V31" s="201"/>
      <c r="W31" s="201"/>
      <c r="X31" s="201"/>
      <c r="Y31" s="201"/>
      <c r="Z31" s="201"/>
      <c r="AA31" s="201"/>
      <c r="AB31" s="201"/>
      <c r="AC31" s="201"/>
      <c r="AD31" s="201"/>
      <c r="AE31" s="201"/>
      <c r="AF31" s="201"/>
      <c r="AG31" s="201"/>
      <c r="AH31" s="201"/>
      <c r="AI31" s="201"/>
      <c r="AJ31" s="201"/>
    </row>
    <row r="32" spans="1:36" x14ac:dyDescent="0.2">
      <c r="E32" s="201"/>
      <c r="H32" s="201"/>
      <c r="I32" s="201"/>
      <c r="J32" s="201"/>
      <c r="K32" s="201"/>
      <c r="L32" s="201"/>
      <c r="T32" s="201"/>
      <c r="U32" s="201"/>
      <c r="V32" s="201"/>
      <c r="W32" s="201"/>
      <c r="X32" s="201"/>
      <c r="Y32" s="201"/>
      <c r="Z32" s="201"/>
      <c r="AA32" s="201"/>
      <c r="AB32" s="201"/>
      <c r="AC32" s="201"/>
      <c r="AD32" s="201"/>
      <c r="AE32" s="201"/>
      <c r="AF32" s="201"/>
      <c r="AG32" s="201"/>
      <c r="AH32" s="201"/>
      <c r="AI32" s="201"/>
      <c r="AJ32" s="201"/>
    </row>
    <row r="33" spans="5:36" x14ac:dyDescent="0.2">
      <c r="E33" s="201"/>
      <c r="H33" s="201"/>
      <c r="I33" s="201"/>
      <c r="J33" s="201"/>
      <c r="K33" s="201"/>
      <c r="L33" s="201"/>
      <c r="T33" s="201"/>
      <c r="U33" s="201"/>
      <c r="V33" s="201"/>
      <c r="W33" s="201"/>
      <c r="X33" s="201"/>
      <c r="Y33" s="201"/>
      <c r="Z33" s="201"/>
      <c r="AA33" s="201"/>
      <c r="AB33" s="201"/>
      <c r="AC33" s="201"/>
      <c r="AD33" s="201"/>
      <c r="AE33" s="201"/>
      <c r="AF33" s="201"/>
      <c r="AG33" s="201"/>
      <c r="AH33" s="201"/>
      <c r="AI33" s="201"/>
      <c r="AJ33" s="201"/>
    </row>
  </sheetData>
  <mergeCells count="48">
    <mergeCell ref="L24:L25"/>
    <mergeCell ref="A8:P8"/>
    <mergeCell ref="A5:P5"/>
    <mergeCell ref="A6:E6"/>
    <mergeCell ref="F6:J6"/>
    <mergeCell ref="K6:P6"/>
    <mergeCell ref="A7:P7"/>
    <mergeCell ref="A9:P10"/>
    <mergeCell ref="A11:P12"/>
    <mergeCell ref="A15:A22"/>
    <mergeCell ref="B15:B16"/>
    <mergeCell ref="G15:G16"/>
    <mergeCell ref="L15:L16"/>
    <mergeCell ref="M15:M22"/>
    <mergeCell ref="B19:B20"/>
    <mergeCell ref="F19:F20"/>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O13:O14"/>
    <mergeCell ref="P13:P14"/>
    <mergeCell ref="R21:R22"/>
    <mergeCell ref="R19:R20"/>
    <mergeCell ref="R15:R16"/>
    <mergeCell ref="B17:B18"/>
    <mergeCell ref="G17:G18"/>
    <mergeCell ref="L17:L18"/>
    <mergeCell ref="R17:R18"/>
    <mergeCell ref="N15:N22"/>
    <mergeCell ref="O15:O22"/>
    <mergeCell ref="P15:P22"/>
    <mergeCell ref="G19:G20"/>
    <mergeCell ref="L19:L20"/>
    <mergeCell ref="B21:B22"/>
    <mergeCell ref="F21:F22"/>
    <mergeCell ref="G21:G22"/>
    <mergeCell ref="L21:L22"/>
  </mergeCells>
  <dataValidations count="2">
    <dataValidation type="list" allowBlank="1" showInputMessage="1" showErrorMessage="1" sqref="F15:F19 F21" xr:uid="{F5562CF4-F4D8-461F-B876-C9B9D1EB58FC}">
      <formula1>"A,B,C"</formula1>
    </dataValidation>
    <dataValidation type="list" allowBlank="1" showInputMessage="1" showErrorMessage="1" sqref="D15:D22" xr:uid="{557957CB-2149-434B-A88C-2D98F38EB941}">
      <formula1>"Unidad,Porcentaje,Monetario"</formula1>
    </dataValidation>
  </dataValidations>
  <printOptions horizontalCentered="1"/>
  <pageMargins left="0.7" right="0.7" top="0.75" bottom="0.75" header="0.3" footer="0.3"/>
  <pageSetup paperSize="5" scale="47"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4CE62-5165-441C-ADA0-1B52675B922F}">
  <sheetPr codeName="Hoja23">
    <pageSetUpPr fitToPage="1"/>
  </sheetPr>
  <dimension ref="A1:AMJ28"/>
  <sheetViews>
    <sheetView showGridLines="0" tabSelected="1" topLeftCell="H8" zoomScale="70" zoomScaleNormal="70" zoomScaleSheetLayoutView="20" workbookViewId="0">
      <selection activeCell="C30" sqref="C30"/>
    </sheetView>
  </sheetViews>
  <sheetFormatPr baseColWidth="10" defaultRowHeight="12.75" x14ac:dyDescent="0.2"/>
  <cols>
    <col min="1" max="1" width="29.28515625" style="1" customWidth="1"/>
    <col min="2" max="2" width="30.140625" style="1" customWidth="1"/>
    <col min="3" max="3" width="25.42578125" style="1" customWidth="1"/>
    <col min="4" max="4" width="13.140625" style="1" customWidth="1"/>
    <col min="5" max="5" width="9.85546875" style="1" customWidth="1"/>
    <col min="6" max="6" width="15.28515625" style="1" customWidth="1"/>
    <col min="7" max="7" width="57.7109375" style="1" customWidth="1"/>
    <col min="8" max="8" width="15" style="1" customWidth="1"/>
    <col min="9" max="10" width="14.7109375" style="1" customWidth="1"/>
    <col min="11" max="11" width="14.85546875" style="1" customWidth="1"/>
    <col min="12" max="12" width="22.42578125" style="1" customWidth="1"/>
    <col min="13" max="13" width="25.28515625" style="1" customWidth="1"/>
    <col min="14" max="14" width="20.85546875" style="1" customWidth="1"/>
    <col min="15" max="15" width="24.85546875" style="1" customWidth="1"/>
    <col min="16" max="16" width="21.7109375" style="1" customWidth="1"/>
    <col min="17" max="17" width="12.140625" style="231" customWidth="1"/>
    <col min="18" max="18" width="27.28515625" style="1" customWidth="1"/>
    <col min="19" max="19" width="28.5703125" style="1" customWidth="1"/>
    <col min="20" max="29" width="13.5703125" style="1" customWidth="1"/>
    <col min="30" max="30" width="14.140625" style="1" bestFit="1" customWidth="1"/>
    <col min="31" max="31" width="15.7109375" style="1" customWidth="1"/>
    <col min="32" max="33" width="13.5703125" style="1" customWidth="1"/>
    <col min="34" max="34" width="15.7109375" style="1" customWidth="1"/>
    <col min="35" max="37" width="13.5703125" style="1" customWidth="1"/>
    <col min="38" max="1024" width="12.140625" style="1" customWidth="1"/>
    <col min="1025" max="1025" width="12.5703125" style="231" customWidth="1"/>
    <col min="1026" max="16384" width="11.42578125" style="231"/>
  </cols>
  <sheetData>
    <row r="1" spans="1:1024" ht="44.1" customHeight="1" x14ac:dyDescent="0.2"/>
    <row r="2" spans="1:1024" ht="44.1" customHeight="1" x14ac:dyDescent="0.2"/>
    <row r="3" spans="1:1024" ht="44.1" customHeight="1" x14ac:dyDescent="0.2"/>
    <row r="4" spans="1:1024" ht="44.1" customHeight="1" thickBot="1" x14ac:dyDescent="0.25"/>
    <row r="5" spans="1:1024" s="1" customFormat="1" ht="44.1" customHeight="1" thickBot="1" x14ac:dyDescent="0.25">
      <c r="A5" s="469" t="s">
        <v>0</v>
      </c>
      <c r="B5" s="470"/>
      <c r="C5" s="470"/>
      <c r="D5" s="470"/>
      <c r="E5" s="471"/>
      <c r="F5" s="470"/>
      <c r="G5" s="470"/>
      <c r="H5" s="471"/>
      <c r="I5" s="471"/>
      <c r="J5" s="471"/>
      <c r="K5" s="471"/>
      <c r="L5" s="471"/>
      <c r="M5" s="470"/>
      <c r="N5" s="470"/>
      <c r="O5" s="470"/>
      <c r="P5" s="472"/>
      <c r="Q5" s="231"/>
      <c r="T5" s="201"/>
      <c r="U5" s="201"/>
      <c r="V5" s="201"/>
      <c r="W5" s="201"/>
      <c r="X5" s="201"/>
      <c r="Y5" s="201"/>
      <c r="Z5" s="201"/>
      <c r="AA5" s="201"/>
      <c r="AB5" s="201"/>
      <c r="AC5" s="201"/>
      <c r="AD5" s="201"/>
      <c r="AE5" s="201"/>
      <c r="AF5" s="201"/>
      <c r="AG5" s="201"/>
      <c r="AH5" s="201"/>
      <c r="AI5" s="201"/>
      <c r="AJ5" s="201"/>
    </row>
    <row r="6" spans="1:1024" s="1" customFormat="1" ht="135" customHeight="1" thickBot="1" x14ac:dyDescent="0.25">
      <c r="A6" s="473" t="s">
        <v>689</v>
      </c>
      <c r="B6" s="473"/>
      <c r="C6" s="473"/>
      <c r="D6" s="473"/>
      <c r="E6" s="474"/>
      <c r="F6" s="473" t="s">
        <v>690</v>
      </c>
      <c r="G6" s="473"/>
      <c r="H6" s="474"/>
      <c r="I6" s="474"/>
      <c r="J6" s="474"/>
      <c r="K6" s="475" t="s">
        <v>691</v>
      </c>
      <c r="L6" s="476"/>
      <c r="M6" s="477"/>
      <c r="N6" s="477"/>
      <c r="O6" s="477"/>
      <c r="P6" s="478"/>
      <c r="Q6" s="231"/>
      <c r="T6" s="201"/>
      <c r="U6" s="201"/>
      <c r="V6" s="201"/>
      <c r="W6" s="201"/>
      <c r="X6" s="201"/>
      <c r="Y6" s="201"/>
      <c r="Z6" s="201"/>
      <c r="AA6" s="201"/>
      <c r="AB6" s="201"/>
      <c r="AC6" s="201"/>
      <c r="AD6" s="201"/>
      <c r="AE6" s="201"/>
      <c r="AF6" s="201"/>
      <c r="AG6" s="201"/>
      <c r="AH6" s="201"/>
      <c r="AI6" s="201"/>
      <c r="AJ6" s="201"/>
    </row>
    <row r="7" spans="1:1024" ht="13.5" thickBot="1" x14ac:dyDescent="0.25">
      <c r="A7" s="469" t="s">
        <v>1</v>
      </c>
      <c r="B7" s="470"/>
      <c r="C7" s="470"/>
      <c r="D7" s="470"/>
      <c r="E7" s="471"/>
      <c r="F7" s="470"/>
      <c r="G7" s="470"/>
      <c r="H7" s="471"/>
      <c r="I7" s="471"/>
      <c r="J7" s="471"/>
      <c r="K7" s="471"/>
      <c r="L7" s="471"/>
      <c r="M7" s="470"/>
      <c r="N7" s="470"/>
      <c r="O7" s="470"/>
      <c r="P7" s="472"/>
      <c r="T7" s="201"/>
      <c r="U7" s="201"/>
      <c r="V7" s="201"/>
      <c r="W7" s="201"/>
      <c r="X7" s="201"/>
      <c r="Y7" s="201"/>
      <c r="Z7" s="201"/>
      <c r="AA7" s="201"/>
      <c r="AB7" s="201"/>
      <c r="AC7" s="201"/>
      <c r="AD7" s="201"/>
      <c r="AE7" s="201"/>
      <c r="AF7" s="201"/>
      <c r="AG7" s="201"/>
      <c r="AH7" s="201"/>
      <c r="AI7" s="201"/>
      <c r="AJ7" s="201"/>
    </row>
    <row r="8" spans="1:1024" s="3" customFormat="1" ht="23.25" customHeight="1" x14ac:dyDescent="0.2">
      <c r="A8" s="466" t="s">
        <v>731</v>
      </c>
      <c r="B8" s="467"/>
      <c r="C8" s="467"/>
      <c r="D8" s="467"/>
      <c r="E8" s="649"/>
      <c r="F8" s="467"/>
      <c r="G8" s="467"/>
      <c r="H8" s="649"/>
      <c r="I8" s="649"/>
      <c r="J8" s="649"/>
      <c r="K8" s="649"/>
      <c r="L8" s="649"/>
      <c r="M8" s="467"/>
      <c r="N8" s="467"/>
      <c r="O8" s="467"/>
      <c r="P8" s="468"/>
      <c r="Q8" s="231"/>
    </row>
    <row r="9" spans="1:1024" s="3" customFormat="1" ht="20.100000000000001" customHeight="1" x14ac:dyDescent="0.2">
      <c r="A9" s="640" t="s">
        <v>3</v>
      </c>
      <c r="B9" s="641"/>
      <c r="C9" s="641"/>
      <c r="D9" s="641"/>
      <c r="E9" s="642"/>
      <c r="F9" s="641"/>
      <c r="G9" s="641"/>
      <c r="H9" s="642"/>
      <c r="I9" s="642"/>
      <c r="J9" s="642"/>
      <c r="K9" s="642"/>
      <c r="L9" s="642"/>
      <c r="M9" s="641"/>
      <c r="N9" s="641"/>
      <c r="O9" s="641"/>
      <c r="P9" s="643"/>
      <c r="Q9" s="231"/>
    </row>
    <row r="10" spans="1:1024" s="3" customFormat="1" ht="20.100000000000001" customHeight="1" thickBot="1" x14ac:dyDescent="0.25">
      <c r="A10" s="640"/>
      <c r="B10" s="641"/>
      <c r="C10" s="641"/>
      <c r="D10" s="641"/>
      <c r="E10" s="642"/>
      <c r="F10" s="641"/>
      <c r="G10" s="641"/>
      <c r="H10" s="642"/>
      <c r="I10" s="642"/>
      <c r="J10" s="642"/>
      <c r="K10" s="642"/>
      <c r="L10" s="642"/>
      <c r="M10" s="641"/>
      <c r="N10" s="641"/>
      <c r="O10" s="641"/>
      <c r="P10" s="643"/>
      <c r="Q10" s="231"/>
    </row>
    <row r="11" spans="1:1024" s="3" customFormat="1" ht="14.45" customHeight="1" x14ac:dyDescent="0.2">
      <c r="A11" s="640" t="s">
        <v>732</v>
      </c>
      <c r="B11" s="641"/>
      <c r="C11" s="641"/>
      <c r="D11" s="641"/>
      <c r="E11" s="642"/>
      <c r="F11" s="641"/>
      <c r="G11" s="641"/>
      <c r="H11" s="642"/>
      <c r="I11" s="642"/>
      <c r="J11" s="642"/>
      <c r="K11" s="642"/>
      <c r="L11" s="642"/>
      <c r="M11" s="641"/>
      <c r="N11" s="641"/>
      <c r="O11" s="641"/>
      <c r="P11" s="643"/>
      <c r="Q11" s="231"/>
      <c r="R11" s="447" t="s">
        <v>5</v>
      </c>
      <c r="S11" s="448"/>
      <c r="T11" s="449"/>
      <c r="U11" s="449"/>
      <c r="V11" s="449"/>
      <c r="W11" s="449"/>
      <c r="X11" s="449"/>
      <c r="Y11" s="449"/>
      <c r="Z11" s="449"/>
      <c r="AA11" s="449"/>
      <c r="AB11" s="449"/>
      <c r="AC11" s="449"/>
      <c r="AD11" s="449"/>
      <c r="AE11" s="449"/>
      <c r="AF11" s="449"/>
      <c r="AG11" s="449"/>
      <c r="AH11" s="449"/>
      <c r="AI11" s="449"/>
      <c r="AJ11" s="450"/>
      <c r="AK11" s="172"/>
    </row>
    <row r="12" spans="1:1024" s="3" customFormat="1" ht="15" customHeight="1" thickBot="1" x14ac:dyDescent="0.25">
      <c r="A12" s="644"/>
      <c r="B12" s="645"/>
      <c r="C12" s="645"/>
      <c r="D12" s="645"/>
      <c r="E12" s="646"/>
      <c r="F12" s="645"/>
      <c r="G12" s="645"/>
      <c r="H12" s="646"/>
      <c r="I12" s="646"/>
      <c r="J12" s="646"/>
      <c r="K12" s="646"/>
      <c r="L12" s="646"/>
      <c r="M12" s="645"/>
      <c r="N12" s="645"/>
      <c r="O12" s="645"/>
      <c r="P12" s="647"/>
      <c r="Q12" s="231"/>
      <c r="R12" s="451"/>
      <c r="S12" s="452"/>
      <c r="T12" s="453"/>
      <c r="U12" s="453"/>
      <c r="V12" s="453"/>
      <c r="W12" s="453"/>
      <c r="X12" s="453"/>
      <c r="Y12" s="453"/>
      <c r="Z12" s="453"/>
      <c r="AA12" s="453"/>
      <c r="AB12" s="453"/>
      <c r="AC12" s="453"/>
      <c r="AD12" s="453"/>
      <c r="AE12" s="453"/>
      <c r="AF12" s="453"/>
      <c r="AG12" s="453"/>
      <c r="AH12" s="453"/>
      <c r="AI12" s="453"/>
      <c r="AJ12" s="454"/>
      <c r="AK12" s="172"/>
    </row>
    <row r="13" spans="1:1024" ht="13.5" thickBot="1" x14ac:dyDescent="0.25">
      <c r="A13" s="505" t="s">
        <v>6</v>
      </c>
      <c r="B13" s="505" t="s">
        <v>7</v>
      </c>
      <c r="C13" s="505"/>
      <c r="D13" s="505"/>
      <c r="E13" s="506"/>
      <c r="F13" s="505"/>
      <c r="G13" s="505" t="s">
        <v>8</v>
      </c>
      <c r="H13" s="506" t="s">
        <v>9</v>
      </c>
      <c r="I13" s="506"/>
      <c r="J13" s="506"/>
      <c r="K13" s="506"/>
      <c r="L13" s="461" t="s">
        <v>10</v>
      </c>
      <c r="M13" s="505" t="s">
        <v>11</v>
      </c>
      <c r="N13" s="505" t="s">
        <v>12</v>
      </c>
      <c r="O13" s="505" t="s">
        <v>13</v>
      </c>
      <c r="P13" s="435" t="s">
        <v>14</v>
      </c>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c r="AMJ13" s="231"/>
    </row>
    <row r="14" spans="1:1024" s="3" customFormat="1" ht="26.25" thickBot="1" x14ac:dyDescent="0.25">
      <c r="A14" s="435"/>
      <c r="B14" s="27" t="s">
        <v>20</v>
      </c>
      <c r="C14" s="27" t="s">
        <v>21</v>
      </c>
      <c r="D14" s="27" t="s">
        <v>22</v>
      </c>
      <c r="E14" s="28" t="s">
        <v>23</v>
      </c>
      <c r="F14" s="27" t="s">
        <v>24</v>
      </c>
      <c r="G14" s="435"/>
      <c r="H14" s="28" t="s">
        <v>25</v>
      </c>
      <c r="I14" s="28" t="s">
        <v>26</v>
      </c>
      <c r="J14" s="28" t="s">
        <v>27</v>
      </c>
      <c r="K14" s="28" t="s">
        <v>28</v>
      </c>
      <c r="L14" s="738"/>
      <c r="M14" s="435"/>
      <c r="N14" s="435"/>
      <c r="O14" s="435"/>
      <c r="P14" s="737"/>
      <c r="Q14" s="231"/>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1024" s="3" customFormat="1" ht="90" thickBot="1" x14ac:dyDescent="0.25">
      <c r="A15" s="760" t="s">
        <v>733</v>
      </c>
      <c r="B15" s="175" t="s">
        <v>734</v>
      </c>
      <c r="C15" s="175" t="s">
        <v>735</v>
      </c>
      <c r="D15" s="175" t="s">
        <v>45</v>
      </c>
      <c r="E15" s="243">
        <f>+AJ15</f>
        <v>3100</v>
      </c>
      <c r="F15" s="173" t="s">
        <v>46</v>
      </c>
      <c r="G15" s="86" t="s">
        <v>736</v>
      </c>
      <c r="H15" s="243">
        <f>+W15</f>
        <v>725</v>
      </c>
      <c r="I15" s="243">
        <f>+AA15</f>
        <v>825</v>
      </c>
      <c r="J15" s="243">
        <f>+AE15</f>
        <v>750</v>
      </c>
      <c r="K15" s="243">
        <f>+AI15</f>
        <v>800</v>
      </c>
      <c r="L15" s="244">
        <v>85120484.091031149</v>
      </c>
      <c r="M15" s="763" t="s">
        <v>737</v>
      </c>
      <c r="N15" s="765" t="s">
        <v>738</v>
      </c>
      <c r="O15" s="86" t="s">
        <v>739</v>
      </c>
      <c r="P15" s="232"/>
      <c r="Q15" s="231"/>
      <c r="R15" s="175" t="s">
        <v>734</v>
      </c>
      <c r="S15" s="175" t="s">
        <v>735</v>
      </c>
      <c r="T15" s="18">
        <v>125</v>
      </c>
      <c r="U15" s="18">
        <v>200</v>
      </c>
      <c r="V15" s="18">
        <v>400</v>
      </c>
      <c r="W15" s="245">
        <f>+IF($D15="Porcentaje",IF(AND(T15&lt;&gt;"",U15="",V15=""),T15,IF(AND(T15&lt;&gt;"",U15&lt;&gt;"",V15=""),U15,IF(AND(T15&lt;&gt;"",U15&lt;&gt;"",V15&lt;&gt;""),V15,0))),SUM(T15:V15))</f>
        <v>725</v>
      </c>
      <c r="X15" s="18">
        <v>200</v>
      </c>
      <c r="Y15" s="18">
        <v>340</v>
      </c>
      <c r="Z15" s="18">
        <v>285</v>
      </c>
      <c r="AA15" s="245">
        <f>+IF($D15="Porcentaje",IF(AND(X15&lt;&gt;"",Y15="",Z15=""),X15,IF(AND(X15&lt;&gt;"",Y15&lt;&gt;"",Z15=""),Y15,IF(AND(X15&lt;&gt;"",Y15&lt;&gt;"",Z15&lt;&gt;""),Z15,0))),SUM(X15:Z15))</f>
        <v>825</v>
      </c>
      <c r="AB15" s="18">
        <v>300</v>
      </c>
      <c r="AC15" s="18">
        <v>200</v>
      </c>
      <c r="AD15" s="18">
        <v>250</v>
      </c>
      <c r="AE15" s="245">
        <f>+IF($D15="Porcentaje",IF(AND(AB15&lt;&gt;"",AC15="",AD15=""),AB15,IF(AND(AB15&lt;&gt;"",AC15&lt;&gt;"",AD15=""),AC15,IF(AND(AB15&lt;&gt;"",AC15&lt;&gt;"",AD15&lt;&gt;""),AD15,0))),SUM(AB15:AD15))</f>
        <v>750</v>
      </c>
      <c r="AF15" s="18">
        <v>250</v>
      </c>
      <c r="AG15" s="18">
        <v>250</v>
      </c>
      <c r="AH15" s="18">
        <v>300</v>
      </c>
      <c r="AI15" s="245">
        <f>+IF($D15="Porcentaje",IF(AND(AF15&lt;&gt;"",AG15="",AH15=""),AF15,IF(AND(AF15&lt;&gt;"",AG15&lt;&gt;"",AH15=""),AG15,IF(AND(AF15&lt;&gt;"",AG15&lt;&gt;"",AH15&lt;&gt;""),AH15,0))),SUM(AF15:AH15))</f>
        <v>800</v>
      </c>
      <c r="AJ15" s="245">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3100</v>
      </c>
    </row>
    <row r="16" spans="1:1024" ht="101.25" customHeight="1" thickBot="1" x14ac:dyDescent="0.25">
      <c r="A16" s="761"/>
      <c r="B16" s="175" t="s">
        <v>740</v>
      </c>
      <c r="C16" s="175" t="s">
        <v>741</v>
      </c>
      <c r="D16" s="175" t="s">
        <v>45</v>
      </c>
      <c r="E16" s="243">
        <f t="shared" ref="E16:E18" si="0">+AJ16</f>
        <v>2000</v>
      </c>
      <c r="F16" s="173" t="s">
        <v>46</v>
      </c>
      <c r="G16" s="86" t="s">
        <v>742</v>
      </c>
      <c r="H16" s="243">
        <f t="shared" ref="H16:H18" si="1">+W16</f>
        <v>250</v>
      </c>
      <c r="I16" s="243">
        <f t="shared" ref="I16:I18" si="2">+AA16</f>
        <v>400</v>
      </c>
      <c r="J16" s="243">
        <f t="shared" ref="J16:J18" si="3">+AE16</f>
        <v>625</v>
      </c>
      <c r="K16" s="243">
        <f t="shared" ref="K16:K18" si="4">+AI16</f>
        <v>725</v>
      </c>
      <c r="L16" s="244">
        <v>42560242.045515575</v>
      </c>
      <c r="M16" s="764"/>
      <c r="N16" s="766"/>
      <c r="O16" s="86" t="s">
        <v>743</v>
      </c>
      <c r="P16" s="232"/>
      <c r="R16" s="175" t="s">
        <v>740</v>
      </c>
      <c r="S16" s="175" t="s">
        <v>741</v>
      </c>
      <c r="T16" s="246">
        <v>70</v>
      </c>
      <c r="U16" s="246">
        <v>80</v>
      </c>
      <c r="V16" s="246">
        <v>100</v>
      </c>
      <c r="W16" s="245">
        <f t="shared" ref="W16:W17" si="5">+IF($D16="Porcentaje",IF(AND(T16&lt;&gt;"",U16="",V16=""),T16,IF(AND(T16&lt;&gt;"",U16&lt;&gt;"",V16=""),U16,IF(AND(T16&lt;&gt;"",U16&lt;&gt;"",V16&lt;&gt;""),V16,0))),SUM(T16:V16))</f>
        <v>250</v>
      </c>
      <c r="X16" s="18">
        <v>110</v>
      </c>
      <c r="Y16" s="18">
        <v>150</v>
      </c>
      <c r="Z16" s="18">
        <v>140</v>
      </c>
      <c r="AA16" s="245">
        <f t="shared" ref="AA16:AA18" si="6">+IF($D16="Porcentaje",IF(AND(X16&lt;&gt;"",Y16="",Z16=""),X16,IF(AND(X16&lt;&gt;"",Y16&lt;&gt;"",Z16=""),Y16,IF(AND(X16&lt;&gt;"",Y16&lt;&gt;"",Z16&lt;&gt;""),Z16,0))),SUM(X16:Z16))</f>
        <v>400</v>
      </c>
      <c r="AB16" s="18">
        <v>250</v>
      </c>
      <c r="AC16" s="18">
        <v>200</v>
      </c>
      <c r="AD16" s="18">
        <v>175</v>
      </c>
      <c r="AE16" s="245">
        <f t="shared" ref="AE16:AE18" si="7">+IF($D16="Porcentaje",IF(AND(AB16&lt;&gt;"",AC16="",AD16=""),AB16,IF(AND(AB16&lt;&gt;"",AC16&lt;&gt;"",AD16=""),AC16,IF(AND(AB16&lt;&gt;"",AC16&lt;&gt;"",AD16&lt;&gt;""),AD16,0))),SUM(AB16:AD16))</f>
        <v>625</v>
      </c>
      <c r="AF16" s="18">
        <v>300</v>
      </c>
      <c r="AG16" s="18">
        <v>200</v>
      </c>
      <c r="AH16" s="18">
        <v>225</v>
      </c>
      <c r="AI16" s="245">
        <f t="shared" ref="AI16:AI18" si="8">+IF($D16="Porcentaje",IF(AND(AF16&lt;&gt;"",AG16="",AH16=""),AF16,IF(AND(AF16&lt;&gt;"",AG16&lt;&gt;"",AH16=""),AG16,IF(AND(AF16&lt;&gt;"",AG16&lt;&gt;"",AH16&lt;&gt;""),AH16,0))),SUM(AF16:AH16))</f>
        <v>725</v>
      </c>
      <c r="AJ16" s="245">
        <f t="shared" ref="AJ16:AJ18"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2000</v>
      </c>
    </row>
    <row r="17" spans="1:36" ht="139.5" customHeight="1" thickBot="1" x14ac:dyDescent="0.25">
      <c r="A17" s="761"/>
      <c r="B17" s="247" t="s">
        <v>407</v>
      </c>
      <c r="C17" s="239" t="s">
        <v>408</v>
      </c>
      <c r="D17" s="175" t="s">
        <v>45</v>
      </c>
      <c r="E17" s="243">
        <f t="shared" si="0"/>
        <v>1</v>
      </c>
      <c r="F17" s="173"/>
      <c r="G17" s="86" t="s">
        <v>409</v>
      </c>
      <c r="H17" s="243">
        <f t="shared" ref="H17" si="10">+W17</f>
        <v>0</v>
      </c>
      <c r="I17" s="243">
        <f t="shared" ref="I17" si="11">+AA17</f>
        <v>1</v>
      </c>
      <c r="J17" s="243">
        <f t="shared" ref="J17" si="12">+AE17</f>
        <v>0</v>
      </c>
      <c r="K17" s="243">
        <f t="shared" ref="K17" si="13">+AI17</f>
        <v>0</v>
      </c>
      <c r="L17" s="244">
        <v>7093373.6742525967</v>
      </c>
      <c r="M17" s="764"/>
      <c r="N17" s="766"/>
      <c r="O17" s="248" t="s">
        <v>745</v>
      </c>
      <c r="P17" s="232"/>
      <c r="R17" s="247" t="s">
        <v>407</v>
      </c>
      <c r="S17" s="239" t="s">
        <v>408</v>
      </c>
      <c r="T17" s="246">
        <v>0</v>
      </c>
      <c r="U17" s="246">
        <v>0</v>
      </c>
      <c r="V17" s="246">
        <v>0</v>
      </c>
      <c r="W17" s="245">
        <f t="shared" si="5"/>
        <v>0</v>
      </c>
      <c r="X17" s="18">
        <v>0</v>
      </c>
      <c r="Y17" s="18">
        <v>1</v>
      </c>
      <c r="Z17" s="18">
        <v>0</v>
      </c>
      <c r="AA17" s="245">
        <f t="shared" ref="AA17" si="14">+IF($D17="Porcentaje",IF(AND(X17&lt;&gt;"",Y17="",Z17=""),X17,IF(AND(X17&lt;&gt;"",Y17&lt;&gt;"",Z17=""),Y17,IF(AND(X17&lt;&gt;"",Y17&lt;&gt;"",Z17&lt;&gt;""),Z17,0))),SUM(X17:Z17))</f>
        <v>1</v>
      </c>
      <c r="AB17" s="18">
        <v>0</v>
      </c>
      <c r="AC17" s="18">
        <v>0</v>
      </c>
      <c r="AD17" s="18">
        <v>0</v>
      </c>
      <c r="AE17" s="245">
        <f t="shared" ref="AE17" si="15">+IF($D17="Porcentaje",IF(AND(AB17&lt;&gt;"",AC17="",AD17=""),AB17,IF(AND(AB17&lt;&gt;"",AC17&lt;&gt;"",AD17=""),AC17,IF(AND(AB17&lt;&gt;"",AC17&lt;&gt;"",AD17&lt;&gt;""),AD17,0))),SUM(AB17:AD17))</f>
        <v>0</v>
      </c>
      <c r="AF17" s="246">
        <v>0</v>
      </c>
      <c r="AG17" s="246">
        <v>0</v>
      </c>
      <c r="AH17" s="246">
        <v>0</v>
      </c>
      <c r="AI17" s="245">
        <f t="shared" ref="AI17" si="16">+IF($D17="Porcentaje",IF(AND(AF17&lt;&gt;"",AG17="",AH17=""),AF17,IF(AND(AF17&lt;&gt;"",AG17&lt;&gt;"",AH17=""),AG17,IF(AND(AF17&lt;&gt;"",AG17&lt;&gt;"",AH17&lt;&gt;""),AH17,0))),SUM(AF17:AH17))</f>
        <v>0</v>
      </c>
      <c r="AJ17" s="245">
        <f t="shared" si="9"/>
        <v>1</v>
      </c>
    </row>
    <row r="18" spans="1:36" s="1" customFormat="1" ht="147.75" customHeight="1" thickBot="1" x14ac:dyDescent="0.25">
      <c r="A18" s="762"/>
      <c r="B18" s="249" t="s">
        <v>410</v>
      </c>
      <c r="C18" s="241" t="s">
        <v>411</v>
      </c>
      <c r="D18" s="175" t="s">
        <v>45</v>
      </c>
      <c r="E18" s="243">
        <f t="shared" si="0"/>
        <v>2</v>
      </c>
      <c r="F18" s="173" t="s">
        <v>46</v>
      </c>
      <c r="G18" s="248" t="s">
        <v>744</v>
      </c>
      <c r="H18" s="243">
        <f t="shared" si="1"/>
        <v>0</v>
      </c>
      <c r="I18" s="243">
        <f t="shared" si="2"/>
        <v>1</v>
      </c>
      <c r="J18" s="243">
        <f t="shared" si="3"/>
        <v>0</v>
      </c>
      <c r="K18" s="243">
        <f t="shared" si="4"/>
        <v>1</v>
      </c>
      <c r="L18" s="244">
        <v>7093373.6742525967</v>
      </c>
      <c r="M18" s="764"/>
      <c r="N18" s="767"/>
      <c r="O18" s="248" t="s">
        <v>745</v>
      </c>
      <c r="P18" s="232"/>
      <c r="Q18" s="231"/>
      <c r="R18" s="249" t="s">
        <v>410</v>
      </c>
      <c r="S18" s="241" t="s">
        <v>411</v>
      </c>
      <c r="T18" s="246">
        <v>0</v>
      </c>
      <c r="U18" s="246">
        <v>0</v>
      </c>
      <c r="V18" s="246">
        <v>0</v>
      </c>
      <c r="W18" s="245">
        <f t="shared" ref="W18" si="17">+IF($D18="Porcentaje",IF(AND(T18&lt;&gt;"",U18="",V18=""),T18,IF(AND(T18&lt;&gt;"",U18&lt;&gt;"",V18=""),U18,IF(AND(T18&lt;&gt;"",U18&lt;&gt;"",V18&lt;&gt;""),V18,0))),SUM(T18:V18))</f>
        <v>0</v>
      </c>
      <c r="X18" s="246">
        <v>0</v>
      </c>
      <c r="Y18" s="246">
        <v>1</v>
      </c>
      <c r="Z18" s="246">
        <v>0</v>
      </c>
      <c r="AA18" s="245">
        <f t="shared" si="6"/>
        <v>1</v>
      </c>
      <c r="AB18" s="246">
        <v>0</v>
      </c>
      <c r="AC18" s="246">
        <v>0</v>
      </c>
      <c r="AD18" s="246">
        <v>0</v>
      </c>
      <c r="AE18" s="245">
        <f t="shared" si="7"/>
        <v>0</v>
      </c>
      <c r="AF18" s="246">
        <v>0</v>
      </c>
      <c r="AG18" s="246">
        <v>0</v>
      </c>
      <c r="AH18" s="246">
        <v>1</v>
      </c>
      <c r="AI18" s="245">
        <f t="shared" si="8"/>
        <v>1</v>
      </c>
      <c r="AJ18" s="245">
        <f t="shared" si="9"/>
        <v>2</v>
      </c>
    </row>
    <row r="19" spans="1:36" s="1" customFormat="1" ht="15" x14ac:dyDescent="0.25">
      <c r="E19" s="201"/>
      <c r="H19" s="201"/>
      <c r="I19" s="201"/>
      <c r="J19" s="201"/>
      <c r="K19" s="201"/>
      <c r="L19" s="319"/>
      <c r="Q19" s="231"/>
      <c r="T19" s="201"/>
      <c r="U19" s="201"/>
      <c r="V19" s="201"/>
      <c r="W19" s="201"/>
      <c r="X19" s="201"/>
      <c r="Y19" s="201"/>
      <c r="Z19" s="201"/>
      <c r="AA19" s="201"/>
      <c r="AB19" s="201"/>
      <c r="AC19" s="201"/>
      <c r="AD19" s="201"/>
      <c r="AE19" s="201"/>
      <c r="AF19" s="201"/>
      <c r="AG19" s="201"/>
      <c r="AH19" s="201"/>
      <c r="AI19" s="201"/>
      <c r="AJ19" s="201"/>
    </row>
    <row r="20" spans="1:36" s="1" customFormat="1" ht="15" x14ac:dyDescent="0.25">
      <c r="E20" s="201"/>
      <c r="H20" s="201"/>
      <c r="I20" s="201"/>
      <c r="J20" s="201"/>
      <c r="K20" s="201"/>
      <c r="L20" s="319"/>
      <c r="Q20" s="231"/>
      <c r="T20" s="201"/>
      <c r="U20" s="201"/>
      <c r="V20" s="201"/>
      <c r="W20" s="201"/>
      <c r="X20" s="201"/>
      <c r="Y20" s="201"/>
      <c r="Z20" s="201"/>
      <c r="AA20" s="201"/>
      <c r="AB20" s="201"/>
      <c r="AC20" s="201"/>
      <c r="AD20" s="201"/>
      <c r="AE20" s="201"/>
      <c r="AF20" s="201"/>
      <c r="AG20" s="201"/>
      <c r="AH20" s="201"/>
      <c r="AI20" s="201"/>
      <c r="AJ20" s="201"/>
    </row>
    <row r="21" spans="1:36" s="1" customFormat="1" x14ac:dyDescent="0.2">
      <c r="E21" s="201"/>
      <c r="H21" s="201"/>
      <c r="I21" s="201"/>
      <c r="J21" s="201"/>
      <c r="K21" s="201"/>
      <c r="L21" s="201"/>
      <c r="Q21" s="231"/>
      <c r="T21" s="201"/>
      <c r="U21" s="201"/>
      <c r="V21" s="201"/>
      <c r="W21" s="201"/>
      <c r="X21" s="201"/>
      <c r="Y21" s="201"/>
      <c r="Z21" s="201"/>
      <c r="AA21" s="201"/>
      <c r="AB21" s="201"/>
      <c r="AC21" s="201"/>
      <c r="AD21" s="201"/>
      <c r="AE21" s="201"/>
      <c r="AF21" s="201"/>
      <c r="AG21" s="201"/>
      <c r="AH21" s="201"/>
      <c r="AI21" s="201"/>
      <c r="AJ21" s="201"/>
    </row>
    <row r="22" spans="1:36" s="1" customFormat="1" x14ac:dyDescent="0.2">
      <c r="E22" s="201"/>
      <c r="H22" s="201"/>
      <c r="I22" s="201"/>
      <c r="J22" s="201"/>
      <c r="K22" s="201"/>
      <c r="L22" s="201"/>
      <c r="Q22" s="231"/>
      <c r="T22" s="201"/>
      <c r="U22" s="201"/>
      <c r="V22" s="201"/>
      <c r="W22" s="201"/>
      <c r="X22" s="201"/>
      <c r="Y22" s="201"/>
      <c r="Z22" s="201"/>
      <c r="AA22" s="201"/>
      <c r="AB22" s="201"/>
      <c r="AC22" s="201"/>
      <c r="AD22" s="201"/>
      <c r="AE22" s="201"/>
      <c r="AF22" s="201"/>
      <c r="AG22" s="201"/>
      <c r="AH22" s="201"/>
      <c r="AI22" s="201"/>
      <c r="AJ22" s="201"/>
    </row>
    <row r="23" spans="1:36" s="1" customFormat="1" x14ac:dyDescent="0.2">
      <c r="E23" s="201"/>
      <c r="H23" s="201"/>
      <c r="I23" s="201"/>
      <c r="J23" s="201"/>
      <c r="K23" s="201"/>
      <c r="L23" s="201"/>
      <c r="Q23" s="231"/>
      <c r="T23" s="201"/>
      <c r="U23" s="201"/>
      <c r="V23" s="201"/>
      <c r="W23" s="201"/>
      <c r="X23" s="201"/>
      <c r="Y23" s="201"/>
      <c r="Z23" s="201"/>
      <c r="AA23" s="201"/>
      <c r="AB23" s="201"/>
      <c r="AC23" s="201"/>
      <c r="AD23" s="201"/>
      <c r="AE23" s="201"/>
      <c r="AF23" s="201"/>
      <c r="AG23" s="201"/>
      <c r="AH23" s="201"/>
      <c r="AI23" s="201"/>
      <c r="AJ23" s="201"/>
    </row>
    <row r="24" spans="1:36" s="1" customFormat="1" x14ac:dyDescent="0.2">
      <c r="E24" s="201"/>
      <c r="H24" s="201"/>
      <c r="I24" s="201"/>
      <c r="J24" s="201"/>
      <c r="K24" s="201"/>
      <c r="L24" s="201"/>
      <c r="Q24" s="231"/>
      <c r="T24" s="201"/>
      <c r="U24" s="201"/>
      <c r="V24" s="201"/>
      <c r="W24" s="201"/>
      <c r="X24" s="201"/>
      <c r="Y24" s="201"/>
      <c r="Z24" s="201"/>
      <c r="AA24" s="201"/>
      <c r="AB24" s="201"/>
      <c r="AC24" s="201"/>
      <c r="AD24" s="201"/>
      <c r="AE24" s="201"/>
      <c r="AF24" s="201"/>
      <c r="AG24" s="201"/>
      <c r="AH24" s="201"/>
      <c r="AI24" s="201"/>
      <c r="AJ24" s="201"/>
    </row>
    <row r="25" spans="1:36" s="1" customFormat="1" x14ac:dyDescent="0.2">
      <c r="E25" s="201"/>
      <c r="H25" s="201"/>
      <c r="I25" s="201"/>
      <c r="J25" s="201"/>
      <c r="K25" s="201"/>
      <c r="L25" s="201"/>
      <c r="Q25" s="231"/>
      <c r="T25" s="201"/>
      <c r="U25" s="201"/>
      <c r="V25" s="201"/>
      <c r="W25" s="201"/>
      <c r="X25" s="201"/>
      <c r="Y25" s="201"/>
      <c r="Z25" s="201"/>
      <c r="AA25" s="201"/>
      <c r="AB25" s="201"/>
      <c r="AC25" s="201"/>
      <c r="AD25" s="201"/>
      <c r="AE25" s="201"/>
      <c r="AF25" s="201"/>
      <c r="AG25" s="201"/>
      <c r="AH25" s="201"/>
      <c r="AI25" s="201"/>
      <c r="AJ25" s="201"/>
    </row>
    <row r="26" spans="1:36" s="1" customFormat="1" x14ac:dyDescent="0.2">
      <c r="E26" s="201"/>
      <c r="H26" s="201"/>
      <c r="I26" s="201"/>
      <c r="J26" s="201"/>
      <c r="K26" s="201"/>
      <c r="L26" s="201"/>
      <c r="Q26" s="231"/>
      <c r="T26" s="201"/>
      <c r="U26" s="201"/>
      <c r="V26" s="201"/>
      <c r="W26" s="201"/>
      <c r="X26" s="201"/>
      <c r="Y26" s="201"/>
      <c r="Z26" s="201"/>
      <c r="AA26" s="201"/>
      <c r="AB26" s="201"/>
      <c r="AC26" s="201"/>
      <c r="AD26" s="201"/>
      <c r="AE26" s="201"/>
      <c r="AF26" s="201"/>
      <c r="AG26" s="201"/>
      <c r="AH26" s="201"/>
      <c r="AI26" s="201"/>
      <c r="AJ26" s="201"/>
    </row>
    <row r="27" spans="1:36" s="1" customFormat="1" x14ac:dyDescent="0.2">
      <c r="E27" s="201"/>
      <c r="H27" s="201"/>
      <c r="I27" s="201"/>
      <c r="J27" s="201"/>
      <c r="K27" s="201"/>
      <c r="L27" s="201"/>
      <c r="Q27" s="231"/>
      <c r="T27" s="201"/>
      <c r="U27" s="201"/>
      <c r="V27" s="201"/>
      <c r="W27" s="201"/>
      <c r="X27" s="201"/>
      <c r="Y27" s="201"/>
      <c r="Z27" s="201"/>
      <c r="AA27" s="201"/>
      <c r="AB27" s="201"/>
      <c r="AC27" s="201"/>
      <c r="AD27" s="201"/>
      <c r="AE27" s="201"/>
      <c r="AF27" s="201"/>
      <c r="AG27" s="201"/>
      <c r="AH27" s="201"/>
      <c r="AI27" s="201"/>
      <c r="AJ27" s="201"/>
    </row>
    <row r="28" spans="1:36" s="1" customFormat="1" x14ac:dyDescent="0.2">
      <c r="E28" s="201"/>
      <c r="H28" s="201"/>
      <c r="I28" s="201"/>
      <c r="J28" s="201"/>
      <c r="K28" s="201"/>
      <c r="L28" s="201"/>
      <c r="Q28" s="231"/>
      <c r="T28" s="201"/>
      <c r="U28" s="201"/>
      <c r="V28" s="201"/>
      <c r="W28" s="201"/>
      <c r="X28" s="201"/>
      <c r="Y28" s="201"/>
      <c r="Z28" s="201"/>
      <c r="AA28" s="201"/>
      <c r="AB28" s="201"/>
      <c r="AC28" s="201"/>
      <c r="AD28" s="201"/>
      <c r="AE28" s="201"/>
      <c r="AF28" s="201"/>
      <c r="AG28" s="201"/>
      <c r="AH28" s="201"/>
      <c r="AI28" s="201"/>
      <c r="AJ28" s="201"/>
    </row>
  </sheetData>
  <mergeCells count="27">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15:A18"/>
    <mergeCell ref="M15:M18"/>
    <mergeCell ref="N15:N18"/>
    <mergeCell ref="O13:O14"/>
    <mergeCell ref="P13:P14"/>
  </mergeCells>
  <dataValidations count="2">
    <dataValidation type="list" allowBlank="1" showInputMessage="1" showErrorMessage="1" sqref="D15:D18" xr:uid="{478C6486-F704-45DA-868E-E4CD8FB62549}">
      <formula1>"Unidad,Porcentaje,Monetario"</formula1>
    </dataValidation>
    <dataValidation type="list" allowBlank="1" showInputMessage="1" showErrorMessage="1" sqref="F15:F18" xr:uid="{08C90CE3-4570-4565-8634-444F0A8B37B7}">
      <formula1>"A,B,C"</formula1>
    </dataValidation>
  </dataValidations>
  <printOptions horizontalCentered="1"/>
  <pageMargins left="0.25" right="0.25" top="0.75" bottom="0.75" header="0.3" footer="0.3"/>
  <pageSetup paperSize="5" scale="48"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D6A5-A55C-4DC5-8BB5-C16FB9DA949A}">
  <sheetPr codeName="Hoja18">
    <pageSetUpPr fitToPage="1"/>
  </sheetPr>
  <dimension ref="A5:AMJ39"/>
  <sheetViews>
    <sheetView showGridLines="0" tabSelected="1" topLeftCell="J32" zoomScale="70" zoomScaleNormal="70" zoomScaleSheetLayoutView="20" workbookViewId="0">
      <selection activeCell="C30" sqref="C30"/>
    </sheetView>
  </sheetViews>
  <sheetFormatPr baseColWidth="10" defaultRowHeight="15" x14ac:dyDescent="0.2"/>
  <cols>
    <col min="1" max="1" width="30.42578125" style="105" bestFit="1" customWidth="1"/>
    <col min="2" max="2" width="39.85546875" style="105" bestFit="1" customWidth="1"/>
    <col min="3" max="3" width="29.28515625" style="105" customWidth="1"/>
    <col min="4" max="4" width="20.42578125" style="105" bestFit="1" customWidth="1"/>
    <col min="5" max="5" width="13" style="105" bestFit="1" customWidth="1"/>
    <col min="6" max="6" width="17.85546875" style="105" bestFit="1" customWidth="1"/>
    <col min="7" max="7" width="64.7109375" style="105" customWidth="1"/>
    <col min="8" max="8" width="14.28515625" style="105" customWidth="1"/>
    <col min="9" max="9" width="16.7109375" style="105" customWidth="1"/>
    <col min="10" max="10" width="16.7109375" style="105" bestFit="1" customWidth="1"/>
    <col min="11" max="11" width="13.5703125" style="105" bestFit="1" customWidth="1"/>
    <col min="12" max="12" width="19.85546875" style="105" customWidth="1"/>
    <col min="13" max="13" width="25.28515625" style="105" customWidth="1"/>
    <col min="14" max="14" width="31.140625" style="105" customWidth="1"/>
    <col min="15" max="15" width="66" style="105" customWidth="1"/>
    <col min="16" max="16" width="26.7109375" style="105" customWidth="1"/>
    <col min="17" max="17" width="12.140625" style="118" customWidth="1"/>
    <col min="18" max="18" width="27.28515625" style="105" customWidth="1"/>
    <col min="19" max="19" width="28.5703125" style="105" customWidth="1"/>
    <col min="20" max="29" width="13.5703125" style="105" customWidth="1"/>
    <col min="30" max="30" width="14.140625" style="105" bestFit="1" customWidth="1"/>
    <col min="31" max="31" width="15.7109375" style="105" customWidth="1"/>
    <col min="32" max="33" width="13.5703125" style="105" customWidth="1"/>
    <col min="34" max="34" width="15.7109375" style="105" customWidth="1"/>
    <col min="35" max="37" width="13.5703125" style="105" customWidth="1"/>
    <col min="38" max="1024" width="12.140625" style="105" customWidth="1"/>
    <col min="1025" max="1025" width="12.5703125" style="118" customWidth="1"/>
    <col min="1026" max="16384" width="11.42578125" style="118"/>
  </cols>
  <sheetData>
    <row r="5" spans="1:1024" ht="15.75" thickBot="1" x14ac:dyDescent="0.25"/>
    <row r="6" spans="1:1024" s="106" customFormat="1" ht="44.1" customHeight="1" thickBot="1" x14ac:dyDescent="0.25">
      <c r="A6" s="469" t="s">
        <v>0</v>
      </c>
      <c r="B6" s="470"/>
      <c r="C6" s="470"/>
      <c r="D6" s="470"/>
      <c r="E6" s="471"/>
      <c r="F6" s="470"/>
      <c r="G6" s="470"/>
      <c r="H6" s="471"/>
      <c r="I6" s="471"/>
      <c r="J6" s="471"/>
      <c r="K6" s="471"/>
      <c r="L6" s="471"/>
      <c r="M6" s="470"/>
      <c r="N6" s="470"/>
      <c r="O6" s="470"/>
      <c r="P6" s="472"/>
      <c r="Q6" s="118"/>
    </row>
    <row r="7" spans="1:1024" s="106" customFormat="1" ht="135" customHeight="1" thickBot="1" x14ac:dyDescent="0.25">
      <c r="A7" s="473" t="s">
        <v>686</v>
      </c>
      <c r="B7" s="473"/>
      <c r="C7" s="473"/>
      <c r="D7" s="473"/>
      <c r="E7" s="474"/>
      <c r="F7" s="473" t="s">
        <v>687</v>
      </c>
      <c r="G7" s="473"/>
      <c r="H7" s="474"/>
      <c r="I7" s="474"/>
      <c r="J7" s="474"/>
      <c r="K7" s="475" t="s">
        <v>688</v>
      </c>
      <c r="L7" s="476"/>
      <c r="M7" s="477"/>
      <c r="N7" s="477"/>
      <c r="O7" s="477"/>
      <c r="P7" s="478"/>
      <c r="Q7" s="118"/>
    </row>
    <row r="8" spans="1:1024" ht="15.75" thickBot="1" x14ac:dyDescent="0.25">
      <c r="A8" s="479" t="s">
        <v>1</v>
      </c>
      <c r="B8" s="480"/>
      <c r="C8" s="480"/>
      <c r="D8" s="480"/>
      <c r="E8" s="481"/>
      <c r="F8" s="480"/>
      <c r="G8" s="480"/>
      <c r="H8" s="481"/>
      <c r="I8" s="481"/>
      <c r="J8" s="481"/>
      <c r="K8" s="481"/>
      <c r="L8" s="481"/>
      <c r="M8" s="480"/>
      <c r="N8" s="480"/>
      <c r="O8" s="480"/>
      <c r="P8" s="482"/>
    </row>
    <row r="9" spans="1:1024" s="107" customFormat="1" ht="23.25" customHeight="1" x14ac:dyDescent="0.2">
      <c r="A9" s="787" t="s">
        <v>599</v>
      </c>
      <c r="B9" s="788"/>
      <c r="C9" s="788"/>
      <c r="D9" s="788"/>
      <c r="E9" s="789"/>
      <c r="F9" s="788"/>
      <c r="G9" s="788"/>
      <c r="H9" s="789"/>
      <c r="I9" s="789"/>
      <c r="J9" s="789"/>
      <c r="K9" s="789"/>
      <c r="L9" s="789"/>
      <c r="M9" s="788"/>
      <c r="N9" s="788"/>
      <c r="O9" s="788"/>
      <c r="P9" s="790"/>
      <c r="Q9" s="118"/>
    </row>
    <row r="10" spans="1:1024" s="107" customFormat="1" ht="20.100000000000001" customHeight="1" x14ac:dyDescent="0.2">
      <c r="A10" s="778" t="s">
        <v>3</v>
      </c>
      <c r="B10" s="779"/>
      <c r="C10" s="779"/>
      <c r="D10" s="779"/>
      <c r="E10" s="780"/>
      <c r="F10" s="779"/>
      <c r="G10" s="779"/>
      <c r="H10" s="780"/>
      <c r="I10" s="780"/>
      <c r="J10" s="780"/>
      <c r="K10" s="780"/>
      <c r="L10" s="780"/>
      <c r="M10" s="779"/>
      <c r="N10" s="779"/>
      <c r="O10" s="779"/>
      <c r="P10" s="781"/>
      <c r="Q10" s="118"/>
    </row>
    <row r="11" spans="1:1024" s="107" customFormat="1" ht="20.100000000000001" customHeight="1" thickBot="1" x14ac:dyDescent="0.25">
      <c r="A11" s="778"/>
      <c r="B11" s="779"/>
      <c r="C11" s="779"/>
      <c r="D11" s="779"/>
      <c r="E11" s="780"/>
      <c r="F11" s="779"/>
      <c r="G11" s="779"/>
      <c r="H11" s="780"/>
      <c r="I11" s="780"/>
      <c r="J11" s="780"/>
      <c r="K11" s="780"/>
      <c r="L11" s="780"/>
      <c r="M11" s="779"/>
      <c r="N11" s="779"/>
      <c r="O11" s="779"/>
      <c r="P11" s="781"/>
      <c r="Q11" s="118"/>
    </row>
    <row r="12" spans="1:1024" s="107" customFormat="1" ht="14.45" customHeight="1" x14ac:dyDescent="0.2">
      <c r="A12" s="778" t="s">
        <v>69</v>
      </c>
      <c r="B12" s="779"/>
      <c r="C12" s="779"/>
      <c r="D12" s="779"/>
      <c r="E12" s="780"/>
      <c r="F12" s="779"/>
      <c r="G12" s="779"/>
      <c r="H12" s="780"/>
      <c r="I12" s="780"/>
      <c r="J12" s="780"/>
      <c r="K12" s="780"/>
      <c r="L12" s="780"/>
      <c r="M12" s="779"/>
      <c r="N12" s="779"/>
      <c r="O12" s="779"/>
      <c r="P12" s="781"/>
      <c r="Q12" s="118"/>
      <c r="R12" s="703" t="s">
        <v>5</v>
      </c>
      <c r="S12" s="704"/>
      <c r="T12" s="705"/>
      <c r="U12" s="705"/>
      <c r="V12" s="705"/>
      <c r="W12" s="705"/>
      <c r="X12" s="705"/>
      <c r="Y12" s="705"/>
      <c r="Z12" s="705"/>
      <c r="AA12" s="705"/>
      <c r="AB12" s="705"/>
      <c r="AC12" s="705"/>
      <c r="AD12" s="705"/>
      <c r="AE12" s="705"/>
      <c r="AF12" s="705"/>
      <c r="AG12" s="705"/>
      <c r="AH12" s="705"/>
      <c r="AI12" s="705"/>
      <c r="AJ12" s="706"/>
      <c r="AK12" s="108"/>
    </row>
    <row r="13" spans="1:1024" s="107" customFormat="1" ht="15" customHeight="1" thickBot="1" x14ac:dyDescent="0.25">
      <c r="A13" s="782"/>
      <c r="B13" s="783"/>
      <c r="C13" s="783"/>
      <c r="D13" s="783"/>
      <c r="E13" s="784"/>
      <c r="F13" s="783"/>
      <c r="G13" s="783"/>
      <c r="H13" s="784"/>
      <c r="I13" s="784"/>
      <c r="J13" s="784"/>
      <c r="K13" s="784"/>
      <c r="L13" s="784"/>
      <c r="M13" s="783"/>
      <c r="N13" s="783"/>
      <c r="O13" s="783"/>
      <c r="P13" s="785"/>
      <c r="Q13" s="118"/>
      <c r="R13" s="707"/>
      <c r="S13" s="708"/>
      <c r="T13" s="709"/>
      <c r="U13" s="709"/>
      <c r="V13" s="709"/>
      <c r="W13" s="709"/>
      <c r="X13" s="709"/>
      <c r="Y13" s="709"/>
      <c r="Z13" s="709"/>
      <c r="AA13" s="709"/>
      <c r="AB13" s="709"/>
      <c r="AC13" s="709"/>
      <c r="AD13" s="709"/>
      <c r="AE13" s="709"/>
      <c r="AF13" s="709"/>
      <c r="AG13" s="709"/>
      <c r="AH13" s="709"/>
      <c r="AI13" s="709"/>
      <c r="AJ13" s="710"/>
      <c r="AK13" s="108"/>
    </row>
    <row r="14" spans="1:1024" ht="16.5" thickBot="1" x14ac:dyDescent="0.25">
      <c r="A14" s="687" t="s">
        <v>6</v>
      </c>
      <c r="B14" s="687" t="s">
        <v>7</v>
      </c>
      <c r="C14" s="687"/>
      <c r="D14" s="687"/>
      <c r="E14" s="711"/>
      <c r="F14" s="687"/>
      <c r="G14" s="687" t="s">
        <v>8</v>
      </c>
      <c r="H14" s="711" t="s">
        <v>9</v>
      </c>
      <c r="I14" s="711"/>
      <c r="J14" s="711"/>
      <c r="K14" s="711"/>
      <c r="L14" s="712" t="s">
        <v>10</v>
      </c>
      <c r="M14" s="687" t="s">
        <v>11</v>
      </c>
      <c r="N14" s="687" t="s">
        <v>12</v>
      </c>
      <c r="O14" s="687" t="s">
        <v>13</v>
      </c>
      <c r="P14" s="689" t="s">
        <v>14</v>
      </c>
      <c r="Q14" s="119"/>
      <c r="R14" s="690" t="s">
        <v>7</v>
      </c>
      <c r="S14" s="690"/>
      <c r="T14" s="691" t="s">
        <v>15</v>
      </c>
      <c r="U14" s="691"/>
      <c r="V14" s="691"/>
      <c r="W14" s="691"/>
      <c r="X14" s="691" t="s">
        <v>16</v>
      </c>
      <c r="Y14" s="691"/>
      <c r="Z14" s="691"/>
      <c r="AA14" s="691"/>
      <c r="AB14" s="691" t="s">
        <v>17</v>
      </c>
      <c r="AC14" s="691"/>
      <c r="AD14" s="691"/>
      <c r="AE14" s="691"/>
      <c r="AF14" s="691" t="s">
        <v>18</v>
      </c>
      <c r="AG14" s="691"/>
      <c r="AH14" s="691"/>
      <c r="AI14" s="691"/>
      <c r="AJ14" s="713" t="s">
        <v>19</v>
      </c>
      <c r="AK14" s="104"/>
      <c r="AL14" s="104"/>
      <c r="AM14" s="104"/>
      <c r="AN14" s="104"/>
      <c r="AO14" s="104"/>
      <c r="AP14" s="104"/>
      <c r="AQ14" s="104"/>
      <c r="AR14" s="104"/>
      <c r="AS14" s="104"/>
      <c r="AT14" s="104"/>
      <c r="AU14" s="104"/>
      <c r="AMJ14" s="118"/>
    </row>
    <row r="15" spans="1:1024" s="107" customFormat="1" ht="32.25" thickBot="1" x14ac:dyDescent="0.25">
      <c r="A15" s="689"/>
      <c r="B15" s="120" t="s">
        <v>20</v>
      </c>
      <c r="C15" s="120" t="s">
        <v>21</v>
      </c>
      <c r="D15" s="120" t="s">
        <v>22</v>
      </c>
      <c r="E15" s="158" t="s">
        <v>23</v>
      </c>
      <c r="F15" s="120" t="s">
        <v>24</v>
      </c>
      <c r="G15" s="689"/>
      <c r="H15" s="158" t="s">
        <v>25</v>
      </c>
      <c r="I15" s="158" t="s">
        <v>26</v>
      </c>
      <c r="J15" s="158" t="s">
        <v>27</v>
      </c>
      <c r="K15" s="158" t="s">
        <v>28</v>
      </c>
      <c r="L15" s="786"/>
      <c r="M15" s="689"/>
      <c r="N15" s="689"/>
      <c r="O15" s="689"/>
      <c r="P15" s="777"/>
      <c r="Q15" s="119"/>
      <c r="R15" s="110" t="s">
        <v>20</v>
      </c>
      <c r="S15" s="110" t="s">
        <v>21</v>
      </c>
      <c r="T15" s="112" t="s">
        <v>29</v>
      </c>
      <c r="U15" s="112" t="s">
        <v>30</v>
      </c>
      <c r="V15" s="112" t="s">
        <v>31</v>
      </c>
      <c r="W15" s="111" t="s">
        <v>32</v>
      </c>
      <c r="X15" s="112" t="s">
        <v>33</v>
      </c>
      <c r="Y15" s="112" t="s">
        <v>34</v>
      </c>
      <c r="Z15" s="112" t="s">
        <v>35</v>
      </c>
      <c r="AA15" s="111" t="s">
        <v>36</v>
      </c>
      <c r="AB15" s="112" t="s">
        <v>37</v>
      </c>
      <c r="AC15" s="112" t="s">
        <v>38</v>
      </c>
      <c r="AD15" s="112" t="s">
        <v>39</v>
      </c>
      <c r="AE15" s="111" t="s">
        <v>40</v>
      </c>
      <c r="AF15" s="112" t="s">
        <v>41</v>
      </c>
      <c r="AG15" s="112" t="s">
        <v>42</v>
      </c>
      <c r="AH15" s="112" t="s">
        <v>43</v>
      </c>
      <c r="AI15" s="111" t="s">
        <v>44</v>
      </c>
      <c r="AJ15" s="713"/>
      <c r="AK15" s="113"/>
      <c r="AL15" s="113"/>
      <c r="AM15" s="113"/>
      <c r="AN15" s="113"/>
      <c r="AO15" s="113"/>
      <c r="AP15" s="113"/>
      <c r="AQ15" s="113"/>
      <c r="AR15" s="113"/>
      <c r="AS15" s="113"/>
      <c r="AT15" s="113"/>
      <c r="AU15" s="113"/>
    </row>
    <row r="16" spans="1:1024" s="107" customFormat="1" ht="64.5" thickBot="1" x14ac:dyDescent="0.25">
      <c r="A16" s="776" t="s">
        <v>600</v>
      </c>
      <c r="B16" s="121" t="s">
        <v>791</v>
      </c>
      <c r="C16" s="83" t="s">
        <v>790</v>
      </c>
      <c r="D16" s="83" t="s">
        <v>146</v>
      </c>
      <c r="E16" s="331">
        <f>+AJ16</f>
        <v>0.4</v>
      </c>
      <c r="F16" s="84" t="s">
        <v>46</v>
      </c>
      <c r="G16" s="95" t="s">
        <v>663</v>
      </c>
      <c r="H16" s="332">
        <f>+W16</f>
        <v>0</v>
      </c>
      <c r="I16" s="332">
        <f>+AA16</f>
        <v>0</v>
      </c>
      <c r="J16" s="332">
        <f>+AE16</f>
        <v>0.1</v>
      </c>
      <c r="K16" s="332">
        <f>+AI16</f>
        <v>0.4</v>
      </c>
      <c r="L16" s="333">
        <v>876913.65875582304</v>
      </c>
      <c r="M16" s="771" t="s">
        <v>602</v>
      </c>
      <c r="N16" s="83" t="s">
        <v>603</v>
      </c>
      <c r="O16" s="95" t="s">
        <v>662</v>
      </c>
      <c r="P16" s="17"/>
      <c r="Q16" s="119"/>
      <c r="R16" s="121" t="s">
        <v>639</v>
      </c>
      <c r="S16" s="121" t="s">
        <v>645</v>
      </c>
      <c r="T16" s="123">
        <v>0</v>
      </c>
      <c r="U16" s="123">
        <v>0</v>
      </c>
      <c r="V16" s="123">
        <v>0</v>
      </c>
      <c r="W16" s="124">
        <f>+IF($D16="Porcentaje",IF(AND(T16&lt;&gt;"",U16="",V16=""),T16,IF(AND(T16&lt;&gt;"",U16&lt;&gt;"",V16=""),U16,IF(AND(T16&lt;&gt;"",U16&lt;&gt;"",V16&lt;&gt;""),V16,0))),SUM(T16:V16))</f>
        <v>0</v>
      </c>
      <c r="X16" s="123">
        <v>0</v>
      </c>
      <c r="Y16" s="123">
        <v>0</v>
      </c>
      <c r="Z16" s="123">
        <v>0</v>
      </c>
      <c r="AA16" s="124">
        <f>+IF($D16="Porcentaje",IF(AND(X16&lt;&gt;"",Y16="",Z16=""),X16,IF(AND(X16&lt;&gt;"",Y16&lt;&gt;"",Z16=""),Y16,IF(AND(X16&lt;&gt;"",Y16&lt;&gt;"",Z16&lt;&gt;""),Z16,0))),SUM(X16:Z16))</f>
        <v>0</v>
      </c>
      <c r="AB16" s="123">
        <v>0</v>
      </c>
      <c r="AC16" s="123">
        <v>0</v>
      </c>
      <c r="AD16" s="123">
        <v>0.1</v>
      </c>
      <c r="AE16" s="124">
        <f>+IF($D16="Porcentaje",IF(AND(AB16&lt;&gt;"",AC16="",AD16=""),AB16,IF(AND(AB16&lt;&gt;"",AC16&lt;&gt;"",AD16=""),AC16,IF(AND(AB16&lt;&gt;"",AC16&lt;&gt;"",AD16&lt;&gt;""),AD16,0))),SUM(AB16:AD16))</f>
        <v>0.1</v>
      </c>
      <c r="AF16" s="123">
        <v>0.2</v>
      </c>
      <c r="AG16" s="123">
        <v>0.3</v>
      </c>
      <c r="AH16" s="123">
        <v>0.4</v>
      </c>
      <c r="AI16" s="124">
        <f>+IF($D16="Porcentaje",IF(AND(AF16&lt;&gt;"",AG16="",AH16=""),AF16,IF(AND(AF16&lt;&gt;"",AG16&lt;&gt;"",AH16=""),AG16,IF(AND(AF16&lt;&gt;"",AG16&lt;&gt;"",AH16&lt;&gt;""),AH16,0))),SUM(AF16:AH16))</f>
        <v>0.4</v>
      </c>
      <c r="AJ16" s="124">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0.4</v>
      </c>
      <c r="AK16" s="113"/>
      <c r="AL16" s="113"/>
      <c r="AM16" s="113"/>
      <c r="AN16" s="113"/>
      <c r="AO16" s="113"/>
      <c r="AP16" s="113"/>
      <c r="AQ16" s="113"/>
      <c r="AR16" s="113"/>
      <c r="AS16" s="113"/>
      <c r="AT16" s="113"/>
      <c r="AU16" s="113"/>
    </row>
    <row r="17" spans="1:36" ht="77.25" thickBot="1" x14ac:dyDescent="0.25">
      <c r="A17" s="776"/>
      <c r="B17" s="121" t="s">
        <v>637</v>
      </c>
      <c r="C17" s="83" t="s">
        <v>601</v>
      </c>
      <c r="D17" s="83" t="s">
        <v>146</v>
      </c>
      <c r="E17" s="331">
        <f>+AJ17</f>
        <v>1</v>
      </c>
      <c r="F17" s="84" t="s">
        <v>46</v>
      </c>
      <c r="G17" s="95" t="s">
        <v>657</v>
      </c>
      <c r="H17" s="332">
        <f>+W17</f>
        <v>0</v>
      </c>
      <c r="I17" s="332">
        <f>+AA17</f>
        <v>0</v>
      </c>
      <c r="J17" s="332">
        <f>+AE17</f>
        <v>0.4</v>
      </c>
      <c r="K17" s="332">
        <f>+AI17</f>
        <v>1</v>
      </c>
      <c r="L17" s="333">
        <v>1008450.7075691966</v>
      </c>
      <c r="M17" s="771"/>
      <c r="N17" s="83" t="s">
        <v>603</v>
      </c>
      <c r="O17" s="95" t="s">
        <v>660</v>
      </c>
      <c r="P17" s="17"/>
      <c r="Q17" s="119"/>
      <c r="R17" s="121" t="s">
        <v>637</v>
      </c>
      <c r="S17" s="121" t="s">
        <v>601</v>
      </c>
      <c r="T17" s="123">
        <v>0</v>
      </c>
      <c r="U17" s="123">
        <v>0</v>
      </c>
      <c r="V17" s="123">
        <v>0</v>
      </c>
      <c r="W17" s="124">
        <f t="shared" ref="W17:W25" si="0">+IF($D17="Porcentaje",IF(AND(T17&lt;&gt;"",U17="",V17=""),T17,IF(AND(T17&lt;&gt;"",U17&lt;&gt;"",V17=""),U17,IF(AND(T17&lt;&gt;"",U17&lt;&gt;"",V17&lt;&gt;""),V17,0))),SUM(T17:V17))</f>
        <v>0</v>
      </c>
      <c r="X17" s="123">
        <v>0</v>
      </c>
      <c r="Y17" s="123">
        <v>0</v>
      </c>
      <c r="Z17" s="123">
        <v>0</v>
      </c>
      <c r="AA17" s="124">
        <f t="shared" ref="AA17:AA26" si="1">+IF($D17="Porcentaje",IF(AND(X17&lt;&gt;"",Y17="",Z17=""),X17,IF(AND(X17&lt;&gt;"",Y17&lt;&gt;"",Z17=""),Y17,IF(AND(X17&lt;&gt;"",Y17&lt;&gt;"",Z17&lt;&gt;""),Z17,0))),SUM(X17:Z17))</f>
        <v>0</v>
      </c>
      <c r="AB17" s="123">
        <v>0</v>
      </c>
      <c r="AC17" s="123">
        <v>0.2</v>
      </c>
      <c r="AD17" s="123">
        <v>0.4</v>
      </c>
      <c r="AE17" s="124">
        <f t="shared" ref="AE17:AE26" si="2">+IF($D17="Porcentaje",IF(AND(AB17&lt;&gt;"",AC17="",AD17=""),AB17,IF(AND(AB17&lt;&gt;"",AC17&lt;&gt;"",AD17=""),AC17,IF(AND(AB17&lt;&gt;"",AC17&lt;&gt;"",AD17&lt;&gt;""),AD17,0))),SUM(AB17:AD17))</f>
        <v>0.4</v>
      </c>
      <c r="AF17" s="123">
        <v>0.9</v>
      </c>
      <c r="AG17" s="123">
        <v>0.95</v>
      </c>
      <c r="AH17" s="123">
        <v>1</v>
      </c>
      <c r="AI17" s="124">
        <f t="shared" ref="AI17:AI26" si="3">+IF($D17="Porcentaje",IF(AND(AF17&lt;&gt;"",AG17="",AH17=""),AF17,IF(AND(AF17&lt;&gt;"",AG17&lt;&gt;"",AH17=""),AG17,IF(AND(AF17&lt;&gt;"",AG17&lt;&gt;"",AH17&lt;&gt;""),AH17,0))),SUM(AF17:AH17))</f>
        <v>1</v>
      </c>
      <c r="AJ17" s="124">
        <f t="shared" ref="AJ17:AJ26" si="4">+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1</v>
      </c>
    </row>
    <row r="18" spans="1:36" ht="90" thickBot="1" x14ac:dyDescent="0.25">
      <c r="A18" s="776"/>
      <c r="B18" s="121" t="s">
        <v>638</v>
      </c>
      <c r="C18" s="83" t="s">
        <v>604</v>
      </c>
      <c r="D18" s="83" t="s">
        <v>146</v>
      </c>
      <c r="E18" s="331">
        <f t="shared" ref="E18:E26" si="5">+AJ18</f>
        <v>1</v>
      </c>
      <c r="F18" s="84" t="s">
        <v>46</v>
      </c>
      <c r="G18" s="95" t="s">
        <v>658</v>
      </c>
      <c r="H18" s="332">
        <f t="shared" ref="H18:H26" si="6">+W18</f>
        <v>0</v>
      </c>
      <c r="I18" s="332">
        <f t="shared" ref="I18:I26" si="7">+AA18</f>
        <v>0</v>
      </c>
      <c r="J18" s="332">
        <f t="shared" ref="J18:J26" si="8">+AE18</f>
        <v>0.4</v>
      </c>
      <c r="K18" s="332">
        <f t="shared" ref="K18:K26" si="9">+AI18</f>
        <v>1</v>
      </c>
      <c r="L18" s="333">
        <v>1183833.4393203612</v>
      </c>
      <c r="M18" s="771"/>
      <c r="N18" s="83" t="s">
        <v>603</v>
      </c>
      <c r="O18" s="95" t="s">
        <v>661</v>
      </c>
      <c r="P18" s="17"/>
      <c r="Q18" s="119"/>
      <c r="R18" s="121" t="s">
        <v>638</v>
      </c>
      <c r="S18" s="121" t="s">
        <v>604</v>
      </c>
      <c r="T18" s="123">
        <v>0</v>
      </c>
      <c r="U18" s="123">
        <v>0</v>
      </c>
      <c r="V18" s="123">
        <v>0</v>
      </c>
      <c r="W18" s="124">
        <f t="shared" si="0"/>
        <v>0</v>
      </c>
      <c r="X18" s="123">
        <v>0</v>
      </c>
      <c r="Y18" s="123">
        <v>0</v>
      </c>
      <c r="Z18" s="123">
        <v>0</v>
      </c>
      <c r="AA18" s="124">
        <f t="shared" si="1"/>
        <v>0</v>
      </c>
      <c r="AB18" s="123">
        <v>0</v>
      </c>
      <c r="AC18" s="123">
        <v>0.2</v>
      </c>
      <c r="AD18" s="123">
        <v>0.4</v>
      </c>
      <c r="AE18" s="124">
        <f>+IF($D18="Porcentaje",IF(AND(AB18&lt;&gt;"",AC18="",AD18=""),AB18,IF(AND(AB18&lt;&gt;"",AC18&lt;&gt;"",AD18=""),AC18,IF(AND(AB18&lt;&gt;"",AC18&lt;&gt;"",AD18&lt;&gt;""),AD18,0))),SUM(AB18:AD18))</f>
        <v>0.4</v>
      </c>
      <c r="AF18" s="123">
        <v>0.9</v>
      </c>
      <c r="AG18" s="123">
        <v>0.95</v>
      </c>
      <c r="AH18" s="123">
        <v>1</v>
      </c>
      <c r="AI18" s="124">
        <f t="shared" si="3"/>
        <v>1</v>
      </c>
      <c r="AJ18" s="124">
        <f t="shared" si="4"/>
        <v>1</v>
      </c>
    </row>
    <row r="19" spans="1:36" s="105" customFormat="1" ht="77.25" thickBot="1" x14ac:dyDescent="0.25">
      <c r="A19" s="776"/>
      <c r="B19" s="121" t="s">
        <v>640</v>
      </c>
      <c r="C19" s="83" t="s">
        <v>605</v>
      </c>
      <c r="D19" s="83" t="s">
        <v>146</v>
      </c>
      <c r="E19" s="331">
        <f t="shared" si="5"/>
        <v>1</v>
      </c>
      <c r="F19" s="84" t="s">
        <v>46</v>
      </c>
      <c r="G19" s="95" t="s">
        <v>606</v>
      </c>
      <c r="H19" s="332">
        <f t="shared" si="6"/>
        <v>0</v>
      </c>
      <c r="I19" s="332">
        <f t="shared" si="7"/>
        <v>0</v>
      </c>
      <c r="J19" s="332">
        <f t="shared" si="8"/>
        <v>0.4</v>
      </c>
      <c r="K19" s="332">
        <f t="shared" si="9"/>
        <v>1</v>
      </c>
      <c r="L19" s="333">
        <v>1315370.4881337346</v>
      </c>
      <c r="M19" s="771"/>
      <c r="N19" s="17" t="s">
        <v>607</v>
      </c>
      <c r="O19" s="95" t="s">
        <v>608</v>
      </c>
      <c r="P19" s="17"/>
      <c r="Q19" s="119"/>
      <c r="R19" s="121" t="s">
        <v>640</v>
      </c>
      <c r="S19" s="121" t="s">
        <v>605</v>
      </c>
      <c r="T19" s="123">
        <v>0</v>
      </c>
      <c r="U19" s="123">
        <v>0</v>
      </c>
      <c r="V19" s="123">
        <v>0</v>
      </c>
      <c r="W19" s="124">
        <f t="shared" si="0"/>
        <v>0</v>
      </c>
      <c r="X19" s="123">
        <v>0</v>
      </c>
      <c r="Y19" s="123">
        <v>0</v>
      </c>
      <c r="Z19" s="123">
        <v>0</v>
      </c>
      <c r="AA19" s="124">
        <f t="shared" si="1"/>
        <v>0</v>
      </c>
      <c r="AB19" s="123">
        <v>0</v>
      </c>
      <c r="AC19" s="123">
        <v>0.2</v>
      </c>
      <c r="AD19" s="123">
        <v>0.4</v>
      </c>
      <c r="AE19" s="124">
        <f t="shared" si="2"/>
        <v>0.4</v>
      </c>
      <c r="AF19" s="123">
        <v>0.8</v>
      </c>
      <c r="AG19" s="123">
        <v>0.9</v>
      </c>
      <c r="AH19" s="123">
        <v>1</v>
      </c>
      <c r="AI19" s="124">
        <f t="shared" si="3"/>
        <v>1</v>
      </c>
      <c r="AJ19" s="124">
        <f t="shared" si="4"/>
        <v>1</v>
      </c>
    </row>
    <row r="20" spans="1:36" s="105" customFormat="1" ht="77.25" thickBot="1" x14ac:dyDescent="0.25">
      <c r="A20" s="776" t="s">
        <v>609</v>
      </c>
      <c r="B20" s="121" t="s">
        <v>794</v>
      </c>
      <c r="C20" s="83" t="s">
        <v>611</v>
      </c>
      <c r="D20" s="83" t="s">
        <v>45</v>
      </c>
      <c r="E20" s="99">
        <f t="shared" si="5"/>
        <v>4</v>
      </c>
      <c r="F20" s="84" t="s">
        <v>96</v>
      </c>
      <c r="G20" s="95" t="s">
        <v>612</v>
      </c>
      <c r="H20" s="100">
        <f t="shared" si="6"/>
        <v>1</v>
      </c>
      <c r="I20" s="100">
        <f t="shared" si="7"/>
        <v>1</v>
      </c>
      <c r="J20" s="100">
        <f t="shared" si="8"/>
        <v>1</v>
      </c>
      <c r="K20" s="100">
        <f t="shared" si="9"/>
        <v>1</v>
      </c>
      <c r="L20" s="333">
        <v>876913.65875582304</v>
      </c>
      <c r="M20" s="771" t="s">
        <v>602</v>
      </c>
      <c r="N20" s="83" t="s">
        <v>603</v>
      </c>
      <c r="O20" s="95" t="s">
        <v>613</v>
      </c>
      <c r="P20" s="17"/>
      <c r="Q20" s="119"/>
      <c r="R20" s="121" t="s">
        <v>610</v>
      </c>
      <c r="S20" s="121" t="s">
        <v>611</v>
      </c>
      <c r="T20" s="125">
        <v>1</v>
      </c>
      <c r="U20" s="125">
        <v>0</v>
      </c>
      <c r="V20" s="125">
        <v>0</v>
      </c>
      <c r="W20" s="126">
        <f t="shared" si="0"/>
        <v>1</v>
      </c>
      <c r="X20" s="125">
        <v>1</v>
      </c>
      <c r="Y20" s="125">
        <v>0</v>
      </c>
      <c r="Z20" s="125">
        <v>0</v>
      </c>
      <c r="AA20" s="126">
        <f t="shared" si="1"/>
        <v>1</v>
      </c>
      <c r="AB20" s="125">
        <v>1</v>
      </c>
      <c r="AC20" s="125">
        <v>0</v>
      </c>
      <c r="AD20" s="125">
        <v>0</v>
      </c>
      <c r="AE20" s="126">
        <f t="shared" si="2"/>
        <v>1</v>
      </c>
      <c r="AF20" s="125">
        <v>1</v>
      </c>
      <c r="AG20" s="125">
        <v>0</v>
      </c>
      <c r="AH20" s="125">
        <v>0</v>
      </c>
      <c r="AI20" s="126">
        <f t="shared" si="3"/>
        <v>1</v>
      </c>
      <c r="AJ20" s="126">
        <f t="shared" si="4"/>
        <v>4</v>
      </c>
    </row>
    <row r="21" spans="1:36" s="105" customFormat="1" ht="77.25" thickBot="1" x14ac:dyDescent="0.25">
      <c r="A21" s="776"/>
      <c r="B21" s="121" t="s">
        <v>793</v>
      </c>
      <c r="C21" s="83" t="s">
        <v>792</v>
      </c>
      <c r="D21" s="83" t="s">
        <v>45</v>
      </c>
      <c r="E21" s="99">
        <f t="shared" si="5"/>
        <v>1</v>
      </c>
      <c r="F21" s="84" t="s">
        <v>96</v>
      </c>
      <c r="G21" s="95" t="s">
        <v>659</v>
      </c>
      <c r="H21" s="100">
        <f t="shared" si="6"/>
        <v>1</v>
      </c>
      <c r="I21" s="100">
        <f t="shared" si="7"/>
        <v>0</v>
      </c>
      <c r="J21" s="100">
        <f t="shared" si="8"/>
        <v>0</v>
      </c>
      <c r="K21" s="100">
        <f t="shared" si="9"/>
        <v>0</v>
      </c>
      <c r="L21" s="333">
        <v>350765.46350232925</v>
      </c>
      <c r="M21" s="771"/>
      <c r="N21" s="83" t="s">
        <v>603</v>
      </c>
      <c r="O21" s="95" t="s">
        <v>616</v>
      </c>
      <c r="P21" s="17"/>
      <c r="Q21" s="119"/>
      <c r="R21" s="121" t="s">
        <v>614</v>
      </c>
      <c r="S21" s="121" t="s">
        <v>615</v>
      </c>
      <c r="T21" s="125">
        <v>1</v>
      </c>
      <c r="U21" s="125">
        <v>0</v>
      </c>
      <c r="V21" s="125">
        <v>0</v>
      </c>
      <c r="W21" s="126">
        <f t="shared" si="0"/>
        <v>1</v>
      </c>
      <c r="X21" s="125">
        <v>0</v>
      </c>
      <c r="Y21" s="125">
        <v>0</v>
      </c>
      <c r="Z21" s="125">
        <v>0</v>
      </c>
      <c r="AA21" s="126">
        <f t="shared" si="1"/>
        <v>0</v>
      </c>
      <c r="AB21" s="125">
        <v>0</v>
      </c>
      <c r="AC21" s="125">
        <v>0</v>
      </c>
      <c r="AD21" s="125">
        <v>0</v>
      </c>
      <c r="AE21" s="126">
        <f t="shared" si="2"/>
        <v>0</v>
      </c>
      <c r="AF21" s="125">
        <v>0</v>
      </c>
      <c r="AG21" s="125">
        <v>0</v>
      </c>
      <c r="AH21" s="125">
        <v>0</v>
      </c>
      <c r="AI21" s="126">
        <f t="shared" si="3"/>
        <v>0</v>
      </c>
      <c r="AJ21" s="126">
        <f t="shared" si="4"/>
        <v>1</v>
      </c>
    </row>
    <row r="22" spans="1:36" s="105" customFormat="1" ht="102.75" thickBot="1" x14ac:dyDescent="0.25">
      <c r="A22" s="776"/>
      <c r="B22" s="121" t="s">
        <v>617</v>
      </c>
      <c r="C22" s="83" t="s">
        <v>618</v>
      </c>
      <c r="D22" s="83" t="s">
        <v>45</v>
      </c>
      <c r="E22" s="99">
        <f t="shared" si="5"/>
        <v>4</v>
      </c>
      <c r="F22" s="84" t="s">
        <v>46</v>
      </c>
      <c r="G22" s="95" t="s">
        <v>619</v>
      </c>
      <c r="H22" s="100">
        <f t="shared" si="6"/>
        <v>1</v>
      </c>
      <c r="I22" s="100">
        <f t="shared" si="7"/>
        <v>1</v>
      </c>
      <c r="J22" s="100">
        <f t="shared" si="8"/>
        <v>1</v>
      </c>
      <c r="K22" s="100">
        <f t="shared" si="9"/>
        <v>1</v>
      </c>
      <c r="L22" s="333">
        <v>1096142.0734447788</v>
      </c>
      <c r="M22" s="771"/>
      <c r="N22" s="83" t="s">
        <v>603</v>
      </c>
      <c r="O22" s="95" t="s">
        <v>620</v>
      </c>
      <c r="P22" s="17"/>
      <c r="Q22" s="119"/>
      <c r="R22" s="121" t="s">
        <v>617</v>
      </c>
      <c r="S22" s="121" t="s">
        <v>618</v>
      </c>
      <c r="T22" s="125">
        <v>1</v>
      </c>
      <c r="U22" s="125">
        <v>0</v>
      </c>
      <c r="V22" s="125">
        <v>0</v>
      </c>
      <c r="W22" s="126">
        <f t="shared" si="0"/>
        <v>1</v>
      </c>
      <c r="X22" s="125">
        <v>1</v>
      </c>
      <c r="Y22" s="125">
        <v>0</v>
      </c>
      <c r="Z22" s="125">
        <v>0</v>
      </c>
      <c r="AA22" s="126">
        <f t="shared" si="1"/>
        <v>1</v>
      </c>
      <c r="AB22" s="125">
        <v>1</v>
      </c>
      <c r="AC22" s="125">
        <v>0</v>
      </c>
      <c r="AD22" s="125">
        <v>0</v>
      </c>
      <c r="AE22" s="126">
        <f t="shared" si="2"/>
        <v>1</v>
      </c>
      <c r="AF22" s="125">
        <v>1</v>
      </c>
      <c r="AG22" s="125">
        <v>0</v>
      </c>
      <c r="AH22" s="125">
        <v>0</v>
      </c>
      <c r="AI22" s="126">
        <f t="shared" si="3"/>
        <v>1</v>
      </c>
      <c r="AJ22" s="126">
        <f t="shared" si="4"/>
        <v>4</v>
      </c>
    </row>
    <row r="23" spans="1:36" s="105" customFormat="1" ht="90" thickBot="1" x14ac:dyDescent="0.25">
      <c r="A23" s="776"/>
      <c r="B23" s="121" t="s">
        <v>795</v>
      </c>
      <c r="C23" s="83" t="s">
        <v>621</v>
      </c>
      <c r="D23" s="83" t="s">
        <v>45</v>
      </c>
      <c r="E23" s="99">
        <f t="shared" si="5"/>
        <v>1</v>
      </c>
      <c r="F23" s="84" t="s">
        <v>46</v>
      </c>
      <c r="G23" s="95" t="s">
        <v>655</v>
      </c>
      <c r="H23" s="100">
        <f t="shared" si="6"/>
        <v>1</v>
      </c>
      <c r="I23" s="100">
        <f t="shared" si="7"/>
        <v>0</v>
      </c>
      <c r="J23" s="100">
        <f t="shared" si="8"/>
        <v>0</v>
      </c>
      <c r="K23" s="100">
        <f t="shared" si="9"/>
        <v>0</v>
      </c>
      <c r="L23" s="333">
        <v>438456.82937791152</v>
      </c>
      <c r="M23" s="771"/>
      <c r="N23" s="83" t="s">
        <v>603</v>
      </c>
      <c r="O23" s="95" t="s">
        <v>622</v>
      </c>
      <c r="P23" s="17"/>
      <c r="Q23" s="119"/>
      <c r="R23" s="121" t="s">
        <v>641</v>
      </c>
      <c r="S23" s="121" t="s">
        <v>621</v>
      </c>
      <c r="T23" s="125">
        <v>1</v>
      </c>
      <c r="U23" s="125">
        <v>0</v>
      </c>
      <c r="V23" s="125">
        <v>0</v>
      </c>
      <c r="W23" s="126">
        <f t="shared" si="0"/>
        <v>1</v>
      </c>
      <c r="X23" s="125">
        <v>0</v>
      </c>
      <c r="Y23" s="125">
        <v>0</v>
      </c>
      <c r="Z23" s="125">
        <v>0</v>
      </c>
      <c r="AA23" s="126">
        <f t="shared" si="1"/>
        <v>0</v>
      </c>
      <c r="AB23" s="125">
        <v>0</v>
      </c>
      <c r="AC23" s="125">
        <v>0</v>
      </c>
      <c r="AD23" s="125">
        <v>0</v>
      </c>
      <c r="AE23" s="126">
        <f t="shared" si="2"/>
        <v>0</v>
      </c>
      <c r="AF23" s="125">
        <v>0</v>
      </c>
      <c r="AG23" s="125">
        <v>0</v>
      </c>
      <c r="AH23" s="125">
        <v>0</v>
      </c>
      <c r="AI23" s="126">
        <f t="shared" si="3"/>
        <v>0</v>
      </c>
      <c r="AJ23" s="126">
        <f t="shared" si="4"/>
        <v>1</v>
      </c>
    </row>
    <row r="24" spans="1:36" s="105" customFormat="1" ht="102.75" thickBot="1" x14ac:dyDescent="0.25">
      <c r="A24" s="776"/>
      <c r="B24" s="121" t="s">
        <v>796</v>
      </c>
      <c r="C24" s="83" t="s">
        <v>797</v>
      </c>
      <c r="D24" s="83" t="s">
        <v>45</v>
      </c>
      <c r="E24" s="99">
        <f t="shared" si="5"/>
        <v>1</v>
      </c>
      <c r="F24" s="84" t="s">
        <v>46</v>
      </c>
      <c r="G24" s="95" t="s">
        <v>648</v>
      </c>
      <c r="H24" s="100">
        <f t="shared" si="6"/>
        <v>0</v>
      </c>
      <c r="I24" s="100">
        <f t="shared" si="7"/>
        <v>0</v>
      </c>
      <c r="J24" s="100">
        <f t="shared" si="8"/>
        <v>0</v>
      </c>
      <c r="K24" s="100">
        <f t="shared" si="9"/>
        <v>1</v>
      </c>
      <c r="L24" s="333">
        <v>789222.29288024071</v>
      </c>
      <c r="M24" s="771"/>
      <c r="N24" s="83" t="s">
        <v>603</v>
      </c>
      <c r="O24" s="95" t="s">
        <v>624</v>
      </c>
      <c r="P24" s="17"/>
      <c r="Q24" s="119"/>
      <c r="R24" s="121" t="s">
        <v>642</v>
      </c>
      <c r="S24" s="121" t="s">
        <v>623</v>
      </c>
      <c r="T24" s="125">
        <v>0</v>
      </c>
      <c r="U24" s="125">
        <v>0</v>
      </c>
      <c r="V24" s="125">
        <v>0</v>
      </c>
      <c r="W24" s="126">
        <f t="shared" si="0"/>
        <v>0</v>
      </c>
      <c r="X24" s="125">
        <v>0</v>
      </c>
      <c r="Y24" s="125">
        <v>0</v>
      </c>
      <c r="Z24" s="125">
        <v>0</v>
      </c>
      <c r="AA24" s="126">
        <f t="shared" si="1"/>
        <v>0</v>
      </c>
      <c r="AB24" s="125">
        <v>0</v>
      </c>
      <c r="AC24" s="125">
        <v>0</v>
      </c>
      <c r="AD24" s="125">
        <v>0</v>
      </c>
      <c r="AE24" s="126">
        <f t="shared" si="2"/>
        <v>0</v>
      </c>
      <c r="AF24" s="125">
        <v>0</v>
      </c>
      <c r="AG24" s="125">
        <v>0</v>
      </c>
      <c r="AH24" s="125">
        <v>1</v>
      </c>
      <c r="AI24" s="126">
        <f t="shared" si="3"/>
        <v>1</v>
      </c>
      <c r="AJ24" s="126">
        <f t="shared" si="4"/>
        <v>1</v>
      </c>
    </row>
    <row r="25" spans="1:36" s="105" customFormat="1" ht="90" thickBot="1" x14ac:dyDescent="0.25">
      <c r="A25" s="776" t="s">
        <v>609</v>
      </c>
      <c r="B25" s="121" t="s">
        <v>643</v>
      </c>
      <c r="C25" s="83" t="s">
        <v>798</v>
      </c>
      <c r="D25" s="83" t="s">
        <v>45</v>
      </c>
      <c r="E25" s="99">
        <f t="shared" si="5"/>
        <v>1</v>
      </c>
      <c r="F25" s="84" t="s">
        <v>46</v>
      </c>
      <c r="G25" s="95" t="s">
        <v>649</v>
      </c>
      <c r="H25" s="100">
        <f t="shared" si="6"/>
        <v>0</v>
      </c>
      <c r="I25" s="100">
        <f t="shared" si="7"/>
        <v>0</v>
      </c>
      <c r="J25" s="100">
        <f t="shared" si="8"/>
        <v>1</v>
      </c>
      <c r="K25" s="100">
        <f t="shared" si="9"/>
        <v>0</v>
      </c>
      <c r="L25" s="333">
        <v>438456.82937791152</v>
      </c>
      <c r="M25" s="771" t="s">
        <v>602</v>
      </c>
      <c r="N25" s="83" t="s">
        <v>603</v>
      </c>
      <c r="O25" s="95" t="s">
        <v>626</v>
      </c>
      <c r="P25" s="17"/>
      <c r="Q25" s="119"/>
      <c r="R25" s="121" t="s">
        <v>643</v>
      </c>
      <c r="S25" s="121" t="s">
        <v>625</v>
      </c>
      <c r="T25" s="125">
        <v>0</v>
      </c>
      <c r="U25" s="125">
        <v>0</v>
      </c>
      <c r="V25" s="125">
        <v>0</v>
      </c>
      <c r="W25" s="126">
        <f t="shared" si="0"/>
        <v>0</v>
      </c>
      <c r="X25" s="125">
        <v>0</v>
      </c>
      <c r="Y25" s="125">
        <v>0</v>
      </c>
      <c r="Z25" s="125">
        <v>0</v>
      </c>
      <c r="AA25" s="126">
        <f t="shared" si="1"/>
        <v>0</v>
      </c>
      <c r="AB25" s="125">
        <v>1</v>
      </c>
      <c r="AC25" s="125">
        <v>0</v>
      </c>
      <c r="AD25" s="125">
        <v>0</v>
      </c>
      <c r="AE25" s="126">
        <f t="shared" si="2"/>
        <v>1</v>
      </c>
      <c r="AF25" s="125">
        <v>0</v>
      </c>
      <c r="AG25" s="125">
        <v>0</v>
      </c>
      <c r="AH25" s="125">
        <v>0</v>
      </c>
      <c r="AI25" s="126">
        <f t="shared" si="3"/>
        <v>0</v>
      </c>
      <c r="AJ25" s="126">
        <f t="shared" si="4"/>
        <v>1</v>
      </c>
    </row>
    <row r="26" spans="1:36" s="105" customFormat="1" ht="90" thickBot="1" x14ac:dyDescent="0.25">
      <c r="A26" s="776"/>
      <c r="B26" s="121" t="s">
        <v>799</v>
      </c>
      <c r="C26" s="83" t="s">
        <v>800</v>
      </c>
      <c r="D26" s="83" t="s">
        <v>45</v>
      </c>
      <c r="E26" s="99">
        <f t="shared" si="5"/>
        <v>1</v>
      </c>
      <c r="F26" s="84" t="s">
        <v>46</v>
      </c>
      <c r="G26" s="95" t="s">
        <v>628</v>
      </c>
      <c r="H26" s="100">
        <f t="shared" si="6"/>
        <v>1</v>
      </c>
      <c r="I26" s="100">
        <f t="shared" si="7"/>
        <v>0</v>
      </c>
      <c r="J26" s="100">
        <f t="shared" si="8"/>
        <v>0</v>
      </c>
      <c r="K26" s="100">
        <f t="shared" si="9"/>
        <v>0</v>
      </c>
      <c r="L26" s="333">
        <v>394611.14644012036</v>
      </c>
      <c r="M26" s="771"/>
      <c r="N26" s="83" t="s">
        <v>603</v>
      </c>
      <c r="O26" s="95" t="s">
        <v>629</v>
      </c>
      <c r="P26" s="17"/>
      <c r="Q26" s="119"/>
      <c r="R26" s="121" t="s">
        <v>644</v>
      </c>
      <c r="S26" s="121" t="s">
        <v>627</v>
      </c>
      <c r="T26" s="125">
        <v>1</v>
      </c>
      <c r="U26" s="125">
        <v>0</v>
      </c>
      <c r="V26" s="125">
        <v>0</v>
      </c>
      <c r="W26" s="126">
        <f t="shared" ref="W26" si="10">+IF($D26="Porcentaje",IF(AND(T26&lt;&gt;"",U26="",V26=""),T26,IF(AND(T26&lt;&gt;"",U26&lt;&gt;"",V26=""),U26,IF(AND(T26&lt;&gt;"",U26&lt;&gt;"",V26&lt;&gt;""),V26,0))),SUM(T26:V26))</f>
        <v>1</v>
      </c>
      <c r="X26" s="125">
        <v>0</v>
      </c>
      <c r="Y26" s="125">
        <v>0</v>
      </c>
      <c r="Z26" s="125">
        <v>0</v>
      </c>
      <c r="AA26" s="126">
        <f t="shared" si="1"/>
        <v>0</v>
      </c>
      <c r="AB26" s="125">
        <v>0</v>
      </c>
      <c r="AC26" s="125">
        <v>0</v>
      </c>
      <c r="AD26" s="125">
        <v>0</v>
      </c>
      <c r="AE26" s="126">
        <f t="shared" si="2"/>
        <v>0</v>
      </c>
      <c r="AF26" s="125">
        <v>0</v>
      </c>
      <c r="AG26" s="125">
        <v>0</v>
      </c>
      <c r="AH26" s="125">
        <v>0</v>
      </c>
      <c r="AI26" s="126">
        <f t="shared" si="3"/>
        <v>0</v>
      </c>
      <c r="AJ26" s="126">
        <f t="shared" si="4"/>
        <v>1</v>
      </c>
    </row>
    <row r="27" spans="1:36" s="105" customFormat="1" ht="64.5" customHeight="1" thickBot="1" x14ac:dyDescent="0.25">
      <c r="A27" s="772" t="s">
        <v>882</v>
      </c>
      <c r="B27" s="121" t="s">
        <v>811</v>
      </c>
      <c r="C27" s="83" t="s">
        <v>812</v>
      </c>
      <c r="D27" s="83" t="s">
        <v>45</v>
      </c>
      <c r="E27" s="99">
        <f t="shared" ref="E27:E33" si="11">+AJ27</f>
        <v>1</v>
      </c>
      <c r="F27" s="84" t="s">
        <v>46</v>
      </c>
      <c r="G27" s="95" t="s">
        <v>651</v>
      </c>
      <c r="H27" s="100">
        <f t="shared" ref="H27:H33" si="12">+W27</f>
        <v>0</v>
      </c>
      <c r="I27" s="100">
        <f t="shared" ref="I27:I33" si="13">+AA27</f>
        <v>1</v>
      </c>
      <c r="J27" s="100">
        <f t="shared" ref="J27:J33" si="14">+AE27</f>
        <v>0</v>
      </c>
      <c r="K27" s="100">
        <f t="shared" ref="K27:K33" si="15">+AI27</f>
        <v>0</v>
      </c>
      <c r="L27" s="333">
        <v>631377.83430419257</v>
      </c>
      <c r="M27" s="771" t="s">
        <v>631</v>
      </c>
      <c r="N27" s="775" t="s">
        <v>632</v>
      </c>
      <c r="O27" s="95" t="s">
        <v>633</v>
      </c>
      <c r="P27" s="17"/>
      <c r="Q27" s="118"/>
      <c r="R27" s="121" t="s">
        <v>647</v>
      </c>
      <c r="S27" s="121" t="s">
        <v>630</v>
      </c>
      <c r="T27" s="125">
        <v>0</v>
      </c>
      <c r="U27" s="125">
        <v>0</v>
      </c>
      <c r="V27" s="125">
        <v>0</v>
      </c>
      <c r="W27" s="126">
        <f t="shared" ref="W27:W30" si="16">+IF($D27="Porcentaje",IF(AND(T27&lt;&gt;"",U27="",V27=""),T27,IF(AND(T27&lt;&gt;"",U27&lt;&gt;"",V27=""),U27,IF(AND(T27&lt;&gt;"",U27&lt;&gt;"",V27&lt;&gt;""),V27,0))),SUM(T27:V27))</f>
        <v>0</v>
      </c>
      <c r="X27" s="125">
        <v>0</v>
      </c>
      <c r="Y27" s="125">
        <v>0</v>
      </c>
      <c r="Z27" s="125">
        <v>1</v>
      </c>
      <c r="AA27" s="126">
        <f t="shared" ref="AA27:AA33" si="17">+IF($D27="Porcentaje",IF(AND(X27&lt;&gt;"",Y27="",Z27=""),X27,IF(AND(X27&lt;&gt;"",Y27&lt;&gt;"",Z27=""),Y27,IF(AND(X27&lt;&gt;"",Y27&lt;&gt;"",Z27&lt;&gt;""),Z27,0))),SUM(X27:Z27))</f>
        <v>1</v>
      </c>
      <c r="AB27" s="125">
        <v>0</v>
      </c>
      <c r="AC27" s="125">
        <v>0</v>
      </c>
      <c r="AD27" s="125">
        <v>0</v>
      </c>
      <c r="AE27" s="126">
        <f t="shared" ref="AE27:AE33" si="18">+IF($D27="Porcentaje",IF(AND(AB27&lt;&gt;"",AC27="",AD27=""),AB27,IF(AND(AB27&lt;&gt;"",AC27&lt;&gt;"",AD27=""),AC27,IF(AND(AB27&lt;&gt;"",AC27&lt;&gt;"",AD27&lt;&gt;""),AD27,0))),SUM(AB27:AD27))</f>
        <v>0</v>
      </c>
      <c r="AF27" s="125">
        <v>0</v>
      </c>
      <c r="AG27" s="125">
        <v>0</v>
      </c>
      <c r="AH27" s="125">
        <v>1</v>
      </c>
      <c r="AI27" s="126">
        <v>0</v>
      </c>
      <c r="AJ27" s="126">
        <f t="shared" ref="AJ27:AJ33" si="19">+IFERROR(IF(D27="Porcentaje",IF(AND(COUNT(T27:V27)&gt;=0,COUNT(X27:Z27)=0,COUNT(AB27:AD27)=0,COUNT(AF27:AH27)=0),W27,IF(AND(COUNT(T27:V27)&gt;=1,COUNT(X27:Z27)&gt;=1,COUNT(AB27:AD27)=0,COUNT(AF27:AH27)=0),AA27,IF(AND(COUNT(T27:V27)&gt;=1,COUNT(X27:Z27)&gt;=1,COUNT(AB27:AD27)&gt;=1,COUNT(AF27:AH27)=0),AE27,IF(AND(COUNT(T27:V27)&gt;=1,COUNT(X27:Z27)&gt;=1,COUNT(AB27:AD27)&gt;=1,COUNT(AF27:AH27)&gt;=1),AI27,"-")))),SUM(W27,AA27,AE27,AI27)),"-")</f>
        <v>1</v>
      </c>
    </row>
    <row r="28" spans="1:36" ht="51.75" thickBot="1" x14ac:dyDescent="0.25">
      <c r="A28" s="773"/>
      <c r="B28" s="768" t="s">
        <v>813</v>
      </c>
      <c r="C28" s="83" t="s">
        <v>814</v>
      </c>
      <c r="D28" s="83" t="s">
        <v>45</v>
      </c>
      <c r="E28" s="99">
        <f t="shared" si="11"/>
        <v>1</v>
      </c>
      <c r="F28" s="84" t="s">
        <v>46</v>
      </c>
      <c r="G28" s="95" t="s">
        <v>650</v>
      </c>
      <c r="H28" s="100">
        <f t="shared" si="12"/>
        <v>0</v>
      </c>
      <c r="I28" s="100">
        <f t="shared" si="13"/>
        <v>1</v>
      </c>
      <c r="J28" s="100">
        <f t="shared" si="14"/>
        <v>0</v>
      </c>
      <c r="K28" s="100">
        <f t="shared" si="15"/>
        <v>0</v>
      </c>
      <c r="L28" s="333">
        <v>701530.9270046585</v>
      </c>
      <c r="M28" s="771"/>
      <c r="N28" s="775"/>
      <c r="O28" s="86" t="s">
        <v>635</v>
      </c>
      <c r="P28" s="17"/>
      <c r="R28" s="121" t="s">
        <v>833</v>
      </c>
      <c r="S28" s="121" t="s">
        <v>634</v>
      </c>
      <c r="T28" s="125">
        <v>0</v>
      </c>
      <c r="U28" s="125">
        <v>0</v>
      </c>
      <c r="V28" s="125">
        <v>0</v>
      </c>
      <c r="W28" s="126">
        <f t="shared" si="16"/>
        <v>0</v>
      </c>
      <c r="X28" s="125">
        <v>0</v>
      </c>
      <c r="Y28" s="125">
        <v>0</v>
      </c>
      <c r="Z28" s="125">
        <v>1</v>
      </c>
      <c r="AA28" s="126">
        <f t="shared" si="17"/>
        <v>1</v>
      </c>
      <c r="AB28" s="125">
        <v>0</v>
      </c>
      <c r="AC28" s="125">
        <v>0</v>
      </c>
      <c r="AD28" s="125">
        <v>0</v>
      </c>
      <c r="AE28" s="126">
        <f t="shared" si="18"/>
        <v>0</v>
      </c>
      <c r="AF28" s="125">
        <v>0</v>
      </c>
      <c r="AG28" s="125">
        <v>0</v>
      </c>
      <c r="AH28" s="125">
        <v>0</v>
      </c>
      <c r="AI28" s="126">
        <f t="shared" ref="AI28:AI31" si="20">+IF($D28="Porcentaje",IF(AND(AF28&lt;&gt;"",AG28="",AH28=""),AF28,IF(AND(AF28&lt;&gt;"",AG28&lt;&gt;"",AH28=""),AG28,IF(AND(AF28&lt;&gt;"",AG28&lt;&gt;"",AH28&lt;&gt;""),AH28,0))),SUM(AF28:AH28))</f>
        <v>0</v>
      </c>
      <c r="AJ28" s="126">
        <f t="shared" si="19"/>
        <v>1</v>
      </c>
    </row>
    <row r="29" spans="1:36" ht="64.5" thickBot="1" x14ac:dyDescent="0.25">
      <c r="A29" s="773"/>
      <c r="B29" s="770"/>
      <c r="C29" s="83" t="s">
        <v>815</v>
      </c>
      <c r="D29" s="83" t="s">
        <v>45</v>
      </c>
      <c r="E29" s="99">
        <f t="shared" si="11"/>
        <v>2</v>
      </c>
      <c r="F29" s="84" t="s">
        <v>46</v>
      </c>
      <c r="G29" s="95" t="s">
        <v>656</v>
      </c>
      <c r="H29" s="100">
        <f t="shared" si="12"/>
        <v>0</v>
      </c>
      <c r="I29" s="100">
        <f t="shared" si="13"/>
        <v>1</v>
      </c>
      <c r="J29" s="100">
        <f t="shared" si="14"/>
        <v>0</v>
      </c>
      <c r="K29" s="100">
        <f t="shared" si="15"/>
        <v>1</v>
      </c>
      <c r="L29" s="333">
        <v>1052296.3905069877</v>
      </c>
      <c r="M29" s="771"/>
      <c r="N29" s="775"/>
      <c r="O29" s="86" t="s">
        <v>636</v>
      </c>
      <c r="P29" s="17"/>
      <c r="R29" s="121" t="s">
        <v>646</v>
      </c>
      <c r="S29" s="121" t="s">
        <v>815</v>
      </c>
      <c r="T29" s="125">
        <v>0</v>
      </c>
      <c r="U29" s="125">
        <v>0</v>
      </c>
      <c r="V29" s="125">
        <v>0</v>
      </c>
      <c r="W29" s="126">
        <f t="shared" si="16"/>
        <v>0</v>
      </c>
      <c r="X29" s="125">
        <v>0</v>
      </c>
      <c r="Y29" s="125">
        <v>0</v>
      </c>
      <c r="Z29" s="125">
        <v>1</v>
      </c>
      <c r="AA29" s="126">
        <f t="shared" si="17"/>
        <v>1</v>
      </c>
      <c r="AB29" s="125">
        <v>0</v>
      </c>
      <c r="AC29" s="125">
        <v>0</v>
      </c>
      <c r="AD29" s="125">
        <v>0</v>
      </c>
      <c r="AE29" s="126">
        <f t="shared" si="18"/>
        <v>0</v>
      </c>
      <c r="AF29" s="125">
        <v>0</v>
      </c>
      <c r="AG29" s="125">
        <v>0</v>
      </c>
      <c r="AH29" s="125">
        <v>1</v>
      </c>
      <c r="AI29" s="126">
        <f t="shared" si="20"/>
        <v>1</v>
      </c>
      <c r="AJ29" s="126">
        <f t="shared" si="19"/>
        <v>2</v>
      </c>
    </row>
    <row r="30" spans="1:36" ht="90" thickBot="1" x14ac:dyDescent="0.25">
      <c r="A30" s="773"/>
      <c r="B30" s="288" t="s">
        <v>816</v>
      </c>
      <c r="C30" s="83" t="s">
        <v>817</v>
      </c>
      <c r="D30" s="83" t="s">
        <v>45</v>
      </c>
      <c r="E30" s="99">
        <f t="shared" si="11"/>
        <v>1</v>
      </c>
      <c r="F30" s="84" t="s">
        <v>46</v>
      </c>
      <c r="G30" s="95" t="s">
        <v>818</v>
      </c>
      <c r="H30" s="100">
        <f t="shared" si="12"/>
        <v>0</v>
      </c>
      <c r="I30" s="100">
        <f t="shared" si="13"/>
        <v>1</v>
      </c>
      <c r="J30" s="100">
        <f t="shared" si="14"/>
        <v>0</v>
      </c>
      <c r="K30" s="100">
        <f t="shared" si="15"/>
        <v>0</v>
      </c>
      <c r="L30" s="333">
        <v>1964286.5956130438</v>
      </c>
      <c r="M30" s="83" t="s">
        <v>631</v>
      </c>
      <c r="N30" s="15" t="s">
        <v>632</v>
      </c>
      <c r="O30" s="98" t="s">
        <v>819</v>
      </c>
      <c r="P30" s="17"/>
      <c r="R30" s="121" t="s">
        <v>834</v>
      </c>
      <c r="S30" s="121" t="s">
        <v>835</v>
      </c>
      <c r="T30" s="125">
        <v>0</v>
      </c>
      <c r="U30" s="125">
        <v>0</v>
      </c>
      <c r="V30" s="125">
        <v>0</v>
      </c>
      <c r="W30" s="126">
        <f t="shared" si="16"/>
        <v>0</v>
      </c>
      <c r="X30" s="125">
        <v>0</v>
      </c>
      <c r="Y30" s="125">
        <v>0</v>
      </c>
      <c r="Z30" s="125">
        <v>1</v>
      </c>
      <c r="AA30" s="126">
        <f t="shared" si="17"/>
        <v>1</v>
      </c>
      <c r="AB30" s="125">
        <v>0</v>
      </c>
      <c r="AC30" s="125">
        <v>0</v>
      </c>
      <c r="AD30" s="125">
        <v>0</v>
      </c>
      <c r="AE30" s="126">
        <f t="shared" si="18"/>
        <v>0</v>
      </c>
      <c r="AF30" s="125">
        <v>0</v>
      </c>
      <c r="AG30" s="125">
        <v>0</v>
      </c>
      <c r="AH30" s="125">
        <v>0</v>
      </c>
      <c r="AI30" s="126">
        <f t="shared" si="20"/>
        <v>0</v>
      </c>
      <c r="AJ30" s="126">
        <f t="shared" si="19"/>
        <v>1</v>
      </c>
    </row>
    <row r="31" spans="1:36" ht="77.25" thickBot="1" x14ac:dyDescent="0.25">
      <c r="A31" s="773"/>
      <c r="B31" s="335" t="s">
        <v>820</v>
      </c>
      <c r="C31" s="83" t="s">
        <v>821</v>
      </c>
      <c r="D31" s="83" t="s">
        <v>45</v>
      </c>
      <c r="E31" s="99">
        <f t="shared" si="11"/>
        <v>1</v>
      </c>
      <c r="F31" s="84" t="s">
        <v>46</v>
      </c>
      <c r="G31" s="95" t="s">
        <v>822</v>
      </c>
      <c r="H31" s="100">
        <f t="shared" si="12"/>
        <v>1</v>
      </c>
      <c r="I31" s="100">
        <f t="shared" si="13"/>
        <v>0</v>
      </c>
      <c r="J31" s="100">
        <f t="shared" si="14"/>
        <v>0</v>
      </c>
      <c r="K31" s="100">
        <f t="shared" si="15"/>
        <v>0</v>
      </c>
      <c r="L31" s="333">
        <v>911990.20510605595</v>
      </c>
      <c r="M31" s="83" t="s">
        <v>631</v>
      </c>
      <c r="N31" s="17" t="s">
        <v>823</v>
      </c>
      <c r="O31" s="17" t="s">
        <v>824</v>
      </c>
      <c r="P31" s="17"/>
      <c r="R31" s="121" t="s">
        <v>836</v>
      </c>
      <c r="S31" s="121" t="s">
        <v>836</v>
      </c>
      <c r="T31" s="125">
        <v>0</v>
      </c>
      <c r="U31" s="125">
        <v>1</v>
      </c>
      <c r="V31" s="125">
        <v>0</v>
      </c>
      <c r="W31" s="126">
        <f t="shared" ref="W31:W33" si="21">+IF($D31="Porcentaje",IF(AND(T31&lt;&gt;"",U31="",V31=""),T31,IF(AND(T31&lt;&gt;"",U31&lt;&gt;"",V31=""),U31,IF(AND(T31&lt;&gt;"",U31&lt;&gt;"",V31&lt;&gt;""),V31,0))),SUM(T31:V31))</f>
        <v>1</v>
      </c>
      <c r="X31" s="125">
        <v>0</v>
      </c>
      <c r="Y31" s="125">
        <v>0</v>
      </c>
      <c r="Z31" s="125">
        <v>0</v>
      </c>
      <c r="AA31" s="126">
        <f t="shared" si="17"/>
        <v>0</v>
      </c>
      <c r="AB31" s="125">
        <v>0</v>
      </c>
      <c r="AC31" s="125">
        <v>0</v>
      </c>
      <c r="AD31" s="125">
        <v>0</v>
      </c>
      <c r="AE31" s="126">
        <f t="shared" si="18"/>
        <v>0</v>
      </c>
      <c r="AF31" s="125">
        <v>0</v>
      </c>
      <c r="AG31" s="125">
        <v>0</v>
      </c>
      <c r="AH31" s="125">
        <v>0</v>
      </c>
      <c r="AI31" s="126">
        <f t="shared" si="20"/>
        <v>0</v>
      </c>
      <c r="AJ31" s="126">
        <f t="shared" si="19"/>
        <v>1</v>
      </c>
    </row>
    <row r="32" spans="1:36" ht="64.5" thickBot="1" x14ac:dyDescent="0.25">
      <c r="A32" s="773"/>
      <c r="B32" s="288" t="s">
        <v>825</v>
      </c>
      <c r="C32" s="83" t="s">
        <v>826</v>
      </c>
      <c r="D32" s="83" t="s">
        <v>45</v>
      </c>
      <c r="E32" s="99">
        <f t="shared" si="11"/>
        <v>1</v>
      </c>
      <c r="F32" s="84" t="s">
        <v>96</v>
      </c>
      <c r="G32" s="95" t="s">
        <v>827</v>
      </c>
      <c r="H32" s="100">
        <f t="shared" si="12"/>
        <v>0</v>
      </c>
      <c r="I32" s="100">
        <f t="shared" si="13"/>
        <v>1</v>
      </c>
      <c r="J32" s="100">
        <f t="shared" si="14"/>
        <v>0</v>
      </c>
      <c r="K32" s="100">
        <f t="shared" si="15"/>
        <v>0</v>
      </c>
      <c r="L32" s="333">
        <v>947066.75145628897</v>
      </c>
      <c r="M32" s="83" t="s">
        <v>631</v>
      </c>
      <c r="N32" s="17" t="s">
        <v>828</v>
      </c>
      <c r="O32" s="95" t="s">
        <v>829</v>
      </c>
      <c r="P32" s="17"/>
      <c r="R32" s="121" t="s">
        <v>837</v>
      </c>
      <c r="S32" s="121" t="s">
        <v>838</v>
      </c>
      <c r="T32" s="125">
        <v>0</v>
      </c>
      <c r="U32" s="125">
        <v>0</v>
      </c>
      <c r="V32" s="125">
        <v>0</v>
      </c>
      <c r="W32" s="126">
        <f t="shared" si="21"/>
        <v>0</v>
      </c>
      <c r="X32" s="125">
        <v>0</v>
      </c>
      <c r="Y32" s="125">
        <v>0</v>
      </c>
      <c r="Z32" s="125">
        <v>1</v>
      </c>
      <c r="AA32" s="126">
        <f t="shared" si="17"/>
        <v>1</v>
      </c>
      <c r="AB32" s="125">
        <v>0</v>
      </c>
      <c r="AC32" s="125">
        <v>0</v>
      </c>
      <c r="AD32" s="125">
        <v>0</v>
      </c>
      <c r="AE32" s="126">
        <f t="shared" si="18"/>
        <v>0</v>
      </c>
      <c r="AF32" s="125">
        <v>0</v>
      </c>
      <c r="AG32" s="125">
        <v>0</v>
      </c>
      <c r="AH32" s="125">
        <v>0</v>
      </c>
      <c r="AI32" s="126">
        <f t="shared" ref="AI32" si="22">+IF($D32="Porcentaje",IF(AND(AF32&lt;&gt;"",AG32="",AH32=""),AF32,IF(AND(AF32&lt;&gt;"",AG32&lt;&gt;"",AH32=""),AG32,IF(AND(AF32&lt;&gt;"",AG32&lt;&gt;"",AH32&lt;&gt;""),AH32,0))),SUM(AF32:AH32))</f>
        <v>0</v>
      </c>
      <c r="AJ32" s="126">
        <f t="shared" si="19"/>
        <v>1</v>
      </c>
    </row>
    <row r="33" spans="1:36" ht="64.5" thickBot="1" x14ac:dyDescent="0.25">
      <c r="A33" s="774"/>
      <c r="B33" s="288" t="s">
        <v>880</v>
      </c>
      <c r="C33" s="83" t="s">
        <v>881</v>
      </c>
      <c r="D33" s="83" t="s">
        <v>146</v>
      </c>
      <c r="E33" s="99">
        <f t="shared" si="11"/>
        <v>0</v>
      </c>
      <c r="F33" s="84" t="s">
        <v>96</v>
      </c>
      <c r="G33" s="95" t="s">
        <v>830</v>
      </c>
      <c r="H33" s="99">
        <f t="shared" si="12"/>
        <v>0</v>
      </c>
      <c r="I33" s="99">
        <f t="shared" si="13"/>
        <v>0</v>
      </c>
      <c r="J33" s="99">
        <f t="shared" si="14"/>
        <v>0</v>
      </c>
      <c r="K33" s="99">
        <f t="shared" si="15"/>
        <v>0</v>
      </c>
      <c r="L33" s="334">
        <v>806760.56605535722</v>
      </c>
      <c r="M33" s="83" t="s">
        <v>631</v>
      </c>
      <c r="N33" s="17" t="s">
        <v>831</v>
      </c>
      <c r="O33" s="17" t="s">
        <v>832</v>
      </c>
      <c r="P33" s="17"/>
      <c r="R33" s="121" t="s">
        <v>839</v>
      </c>
      <c r="S33" s="121" t="s">
        <v>840</v>
      </c>
      <c r="T33" s="290">
        <f>+AI33</f>
        <v>0</v>
      </c>
      <c r="U33" s="290">
        <f t="shared" ref="U33" si="23">+AM33</f>
        <v>0</v>
      </c>
      <c r="V33" s="290">
        <f t="shared" ref="V33" si="24">+AQ33</f>
        <v>0</v>
      </c>
      <c r="W33" s="291">
        <f t="shared" si="21"/>
        <v>0</v>
      </c>
      <c r="X33" s="290">
        <v>0</v>
      </c>
      <c r="Y33" s="290">
        <v>0</v>
      </c>
      <c r="Z33" s="290">
        <v>0</v>
      </c>
      <c r="AA33" s="291">
        <f t="shared" si="17"/>
        <v>0</v>
      </c>
      <c r="AB33" s="290">
        <v>0</v>
      </c>
      <c r="AC33" s="290">
        <v>0</v>
      </c>
      <c r="AD33" s="290">
        <v>0</v>
      </c>
      <c r="AE33" s="126">
        <f t="shared" si="18"/>
        <v>0</v>
      </c>
      <c r="AF33" s="290">
        <v>0</v>
      </c>
      <c r="AG33" s="290">
        <v>0</v>
      </c>
      <c r="AH33" s="290">
        <v>0</v>
      </c>
      <c r="AI33" s="291">
        <f t="shared" ref="AI33" si="25">+IF($D33="Porcentaje",IF(AND(AF33&lt;&gt;"",AG33="",AH33=""),AF33,IF(AND(AF33&lt;&gt;"",AG33&lt;&gt;"",AH33=""),AG33,IF(AND(AF33&lt;&gt;"",AG33&lt;&gt;"",AH33&lt;&gt;""),AH33,0))),SUM(AF33:AH33))</f>
        <v>0</v>
      </c>
      <c r="AJ33" s="291">
        <f t="shared" si="19"/>
        <v>0</v>
      </c>
    </row>
    <row r="34" spans="1:36" s="105" customFormat="1" ht="95.25" thickBot="1" x14ac:dyDescent="0.25">
      <c r="A34" s="768" t="s">
        <v>424</v>
      </c>
      <c r="B34" s="121" t="s">
        <v>425</v>
      </c>
      <c r="C34" s="83" t="s">
        <v>801</v>
      </c>
      <c r="D34" s="83" t="s">
        <v>45</v>
      </c>
      <c r="E34" s="99">
        <f>+AJ34</f>
        <v>3</v>
      </c>
      <c r="F34" s="84" t="s">
        <v>46</v>
      </c>
      <c r="G34" s="86" t="s">
        <v>652</v>
      </c>
      <c r="H34" s="100">
        <f>+W34</f>
        <v>1</v>
      </c>
      <c r="I34" s="100">
        <v>1</v>
      </c>
      <c r="J34" s="100">
        <f>+AE34</f>
        <v>0</v>
      </c>
      <c r="K34" s="100">
        <v>1</v>
      </c>
      <c r="L34" s="334">
        <v>631377.83430419257</v>
      </c>
      <c r="M34" s="771" t="s">
        <v>427</v>
      </c>
      <c r="N34" s="17" t="s">
        <v>428</v>
      </c>
      <c r="O34" s="95" t="s">
        <v>429</v>
      </c>
      <c r="P34" s="17"/>
      <c r="Q34" s="2"/>
      <c r="R34" s="121" t="s">
        <v>425</v>
      </c>
      <c r="S34" s="121" t="s">
        <v>426</v>
      </c>
      <c r="T34" s="101"/>
      <c r="U34" s="101">
        <v>1</v>
      </c>
      <c r="V34" s="101">
        <v>0</v>
      </c>
      <c r="W34" s="102">
        <f>+IF($D34="Porcentaje",IF(AND(T34&lt;&gt;"",U34="",V34=""),T34,IF(AND(T34&lt;&gt;"",U34&lt;&gt;"",V34=""),U34,IF(AND(T34&lt;&gt;"",U34&lt;&gt;"",V34&lt;&gt;""),V34,0))),SUM(T34:V34))</f>
        <v>1</v>
      </c>
      <c r="X34" s="101">
        <v>1</v>
      </c>
      <c r="Y34" s="101">
        <v>0</v>
      </c>
      <c r="Z34" s="101">
        <v>0</v>
      </c>
      <c r="AA34" s="102">
        <f>+IF($D34="Porcentaje",IF(AND(X34&lt;&gt;"",Y34="",Z34=""),X34,IF(AND(X34&lt;&gt;"",Y34&lt;&gt;"",Z34=""),Y34,IF(AND(X34&lt;&gt;"",Y34&lt;&gt;"",Z34&lt;&gt;""),Z34,0))),SUM(X34:Z34))</f>
        <v>1</v>
      </c>
      <c r="AB34" s="101">
        <v>0</v>
      </c>
      <c r="AC34" s="101">
        <v>0</v>
      </c>
      <c r="AD34" s="101">
        <v>0</v>
      </c>
      <c r="AE34" s="102">
        <f>+IF($D34="Porcentaje",IF(AND(AB34&lt;&gt;"",AC34="",AD34=""),AB34,IF(AND(AB34&lt;&gt;"",AC34&lt;&gt;"",AD34=""),AC34,IF(AND(AB34&lt;&gt;"",AC34&lt;&gt;"",AD34&lt;&gt;""),AD34,0))),SUM(AB34:AD34))</f>
        <v>0</v>
      </c>
      <c r="AF34" s="101">
        <v>1</v>
      </c>
      <c r="AG34" s="101">
        <v>0</v>
      </c>
      <c r="AH34" s="101">
        <v>0</v>
      </c>
      <c r="AI34" s="102">
        <f>+IF($D34="Porcentaje",IF(AND(AF34&lt;&gt;"",AG34="",AH34=""),AF34,IF(AND(AF34&lt;&gt;"",AG34&lt;&gt;"",AH34=""),AG34,IF(AND(AF34&lt;&gt;"",AG34&lt;&gt;"",AH34&lt;&gt;""),AH34,0))),SUM(AF34:AH34))</f>
        <v>1</v>
      </c>
      <c r="AJ34" s="102">
        <f>+IFERROR(IF(D34="Porcentaje",IF(AND(COUNT(T34:V34)&gt;=0,COUNT(X34:Z34)=0,COUNT(AB34:AD34)=0,COUNT(AF34:AH34)=0),W34,IF(AND(COUNT(T34:V34)&gt;=1,COUNT(X34:Z34)&gt;=1,COUNT(AB34:AD34)=0,COUNT(AF34:AH34)=0),AA34,IF(AND(COUNT(T34:V34)&gt;=1,COUNT(X34:Z34)&gt;=1,COUNT(AB34:AD34)&gt;=1,COUNT(AF34:AH34)=0),AE34,IF(AND(COUNT(T34:V34)&gt;=1,COUNT(X34:Z34)&gt;=1,COUNT(AB34:AD34)&gt;=1,COUNT(AF34:AH34)&gt;=1),AI34,"-")))),SUM(W34,AA34,AE34,AI34)),"-")</f>
        <v>3</v>
      </c>
    </row>
    <row r="35" spans="1:36" s="105" customFormat="1" ht="39" thickBot="1" x14ac:dyDescent="0.25">
      <c r="A35" s="769"/>
      <c r="B35" s="121" t="s">
        <v>430</v>
      </c>
      <c r="C35" s="83" t="s">
        <v>431</v>
      </c>
      <c r="D35" s="83" t="s">
        <v>45</v>
      </c>
      <c r="E35" s="99">
        <v>19</v>
      </c>
      <c r="F35" s="84" t="s">
        <v>96</v>
      </c>
      <c r="G35" s="103" t="s">
        <v>653</v>
      </c>
      <c r="H35" s="100">
        <v>4</v>
      </c>
      <c r="I35" s="100">
        <v>4</v>
      </c>
      <c r="J35" s="100">
        <f>+AE35</f>
        <v>3</v>
      </c>
      <c r="K35" s="100">
        <v>8</v>
      </c>
      <c r="L35" s="334">
        <v>455995.10255302797</v>
      </c>
      <c r="M35" s="771"/>
      <c r="N35" s="17" t="s">
        <v>432</v>
      </c>
      <c r="O35" s="95" t="s">
        <v>433</v>
      </c>
      <c r="P35" s="17"/>
      <c r="Q35" s="2"/>
      <c r="R35" s="121" t="s">
        <v>430</v>
      </c>
      <c r="S35" s="121" t="s">
        <v>431</v>
      </c>
      <c r="T35" s="101">
        <v>1</v>
      </c>
      <c r="U35" s="101">
        <v>1</v>
      </c>
      <c r="V35" s="101">
        <v>2</v>
      </c>
      <c r="W35" s="102">
        <f>+IF($D35="Porcentaje",IF(AND(T35&lt;&gt;"",U35="",V35=""),T35,IF(AND(T35&lt;&gt;"",U35&lt;&gt;"",V35=""),U35,IF(AND(T35&lt;&gt;"",U35&lt;&gt;"",V35&lt;&gt;""),V35,0))),SUM(T35:V35))</f>
        <v>4</v>
      </c>
      <c r="X35" s="101">
        <v>1</v>
      </c>
      <c r="Y35" s="101">
        <v>1</v>
      </c>
      <c r="Z35" s="101">
        <v>2</v>
      </c>
      <c r="AA35" s="102">
        <f>+IF($D35="Porcentaje",IF(AND(X35&lt;&gt;"",Y35="",Z35=""),X35,IF(AND(X35&lt;&gt;"",Y35&lt;&gt;"",Z35=""),Y35,IF(AND(X35&lt;&gt;"",Y35&lt;&gt;"",Z35&lt;&gt;""),Z35,0))),SUM(X35:Z35))</f>
        <v>4</v>
      </c>
      <c r="AB35" s="101">
        <v>2</v>
      </c>
      <c r="AC35" s="101">
        <v>0</v>
      </c>
      <c r="AD35" s="101">
        <v>1</v>
      </c>
      <c r="AE35" s="102">
        <f>+IF($D35="Porcentaje",IF(AND(AB35&lt;&gt;"",AC35="",AD35=""),AB35,IF(AND(AB35&lt;&gt;"",AC35&lt;&gt;"",AD35=""),AC35,IF(AND(AB35&lt;&gt;"",AC35&lt;&gt;"",AD35&lt;&gt;""),AD35,0))),SUM(AB35:AD35))</f>
        <v>3</v>
      </c>
      <c r="AF35" s="101">
        <v>5</v>
      </c>
      <c r="AG35" s="101">
        <v>2</v>
      </c>
      <c r="AH35" s="101">
        <v>1</v>
      </c>
      <c r="AI35" s="102">
        <f>+IF($D35="Porcentaje",IF(AND(AF35&lt;&gt;"",AG35="",AH35=""),AF35,IF(AND(AF35&lt;&gt;"",AG35&lt;&gt;"",AH35=""),AG35,IF(AND(AF35&lt;&gt;"",AG35&lt;&gt;"",AH35&lt;&gt;""),AH35,0))),SUM(AF35:AH35))</f>
        <v>8</v>
      </c>
      <c r="AJ35" s="102">
        <f>+IFERROR(IF(D35="Porcentaje",IF(AND(COUNT(T35:V35)&gt;=0,COUNT(X35:Z35)=0,COUNT(AB35:AD35)=0,COUNT(AF35:AH35)=0),W35,IF(AND(COUNT(T35:V35)&gt;=1,COUNT(X35:Z35)&gt;=1,COUNT(AB35:AD35)=0,COUNT(AF35:AH35)=0),AA35,IF(AND(COUNT(T35:V35)&gt;=1,COUNT(X35:Z35)&gt;=1,COUNT(AB35:AD35)&gt;=1,COUNT(AF35:AH35)=0),AE35,IF(AND(COUNT(T35:V35)&gt;=1,COUNT(X35:Z35)&gt;=1,COUNT(AB35:AD35)&gt;=1,COUNT(AF35:AH35)&gt;=1),AI35,"-")))),SUM(W35,AA35,AE35,AI35)),"-")</f>
        <v>19</v>
      </c>
    </row>
    <row r="36" spans="1:36" s="105" customFormat="1" ht="39" thickBot="1" x14ac:dyDescent="0.25">
      <c r="A36" s="770"/>
      <c r="B36" s="121" t="s">
        <v>434</v>
      </c>
      <c r="C36" s="83" t="s">
        <v>244</v>
      </c>
      <c r="D36" s="83" t="s">
        <v>45</v>
      </c>
      <c r="E36" s="99">
        <f>+AJ36</f>
        <v>4</v>
      </c>
      <c r="F36" s="84" t="s">
        <v>46</v>
      </c>
      <c r="G36" s="86" t="s">
        <v>654</v>
      </c>
      <c r="H36" s="100">
        <f>+W36</f>
        <v>1</v>
      </c>
      <c r="I36" s="100">
        <f>+AA36</f>
        <v>1</v>
      </c>
      <c r="J36" s="100">
        <f>+AE36</f>
        <v>1</v>
      </c>
      <c r="K36" s="100">
        <f>+AI36</f>
        <v>1</v>
      </c>
      <c r="L36" s="334">
        <v>666454.38065442548</v>
      </c>
      <c r="M36" s="771"/>
      <c r="N36" s="83" t="s">
        <v>435</v>
      </c>
      <c r="O36" s="95" t="s">
        <v>436</v>
      </c>
      <c r="P36" s="17"/>
      <c r="Q36" s="2"/>
      <c r="R36" s="121" t="s">
        <v>434</v>
      </c>
      <c r="S36" s="121" t="s">
        <v>244</v>
      </c>
      <c r="T36" s="101">
        <v>1</v>
      </c>
      <c r="U36" s="101">
        <v>0</v>
      </c>
      <c r="V36" s="101">
        <v>0</v>
      </c>
      <c r="W36" s="102">
        <f>+IF($D36="Porcentaje",IF(AND(T36&lt;&gt;"",U36="",V36=""),T36,IF(AND(T36&lt;&gt;"",U36&lt;&gt;"",V36=""),U36,IF(AND(T36&lt;&gt;"",U36&lt;&gt;"",V36&lt;&gt;""),V36,0))),SUM(T36:V36))</f>
        <v>1</v>
      </c>
      <c r="X36" s="101">
        <v>1</v>
      </c>
      <c r="Y36" s="101">
        <v>0</v>
      </c>
      <c r="Z36" s="101">
        <v>0</v>
      </c>
      <c r="AA36" s="102">
        <f>+IF($D36="Porcentaje",IF(AND(X36&lt;&gt;"",Y36="",Z36=""),X36,IF(AND(X36&lt;&gt;"",Y36&lt;&gt;"",Z36=""),Y36,IF(AND(X36&lt;&gt;"",Y36&lt;&gt;"",Z36&lt;&gt;""),Z36,0))),SUM(X36:Z36))</f>
        <v>1</v>
      </c>
      <c r="AB36" s="101">
        <v>1</v>
      </c>
      <c r="AC36" s="101">
        <v>0</v>
      </c>
      <c r="AD36" s="101">
        <v>0</v>
      </c>
      <c r="AE36" s="102">
        <f>+IF($D36="Porcentaje",IF(AND(AB36&lt;&gt;"",AC36="",AD36=""),AB36,IF(AND(AB36&lt;&gt;"",AC36&lt;&gt;"",AD36=""),AC36,IF(AND(AB36&lt;&gt;"",AC36&lt;&gt;"",AD36&lt;&gt;""),AD36,0))),SUM(AB36:AD36))</f>
        <v>1</v>
      </c>
      <c r="AF36" s="101">
        <v>1</v>
      </c>
      <c r="AG36" s="101">
        <v>0</v>
      </c>
      <c r="AH36" s="101">
        <v>0</v>
      </c>
      <c r="AI36" s="102">
        <f>+IF($D36="Porcentaje",IF(AND(AF36&lt;&gt;"",AG36="",AH36=""),AF36,IF(AND(AF36&lt;&gt;"",AG36&lt;&gt;"",AH36=""),AG36,IF(AND(AF36&lt;&gt;"",AG36&lt;&gt;"",AH36&lt;&gt;""),AH36,0))),SUM(AF36:AH36))</f>
        <v>1</v>
      </c>
      <c r="AJ36" s="102">
        <f>+IFERROR(IF(D36="Porcentaje",IF(AND(COUNT(T36:V36)&gt;=0,COUNT(X36:Z36)=0,COUNT(AB36:AD36)=0,COUNT(AF36:AH36)=0),W36,IF(AND(COUNT(T36:V36)&gt;=1,COUNT(X36:Z36)&gt;=1,COUNT(AB36:AD36)=0,COUNT(AF36:AH36)=0),AA36,IF(AND(COUNT(T36:V36)&gt;=1,COUNT(X36:Z36)&gt;=1,COUNT(AB36:AD36)&gt;=1,COUNT(AF36:AH36)=0),AE36,IF(AND(COUNT(T36:V36)&gt;=1,COUNT(X36:Z36)&gt;=1,COUNT(AB36:AD36)&gt;=1,COUNT(AF36:AH36)&gt;=1),AI36,"-")))),SUM(W36,AA36,AE36,AI36)),"-")</f>
        <v>4</v>
      </c>
    </row>
    <row r="37" spans="1:36" x14ac:dyDescent="0.2">
      <c r="L37" s="150"/>
    </row>
    <row r="38" spans="1:36" x14ac:dyDescent="0.2">
      <c r="L38" s="150"/>
    </row>
    <row r="39" spans="1:36" x14ac:dyDescent="0.2">
      <c r="L39" s="150"/>
    </row>
  </sheetData>
  <mergeCells count="36">
    <mergeCell ref="A9:P9"/>
    <mergeCell ref="A6:P6"/>
    <mergeCell ref="A7:E7"/>
    <mergeCell ref="F7:J7"/>
    <mergeCell ref="K7:P7"/>
    <mergeCell ref="A8:P8"/>
    <mergeCell ref="A25:A26"/>
    <mergeCell ref="M25:M26"/>
    <mergeCell ref="A10:P11"/>
    <mergeCell ref="A12:P13"/>
    <mergeCell ref="R12:AJ13"/>
    <mergeCell ref="A14:A15"/>
    <mergeCell ref="B14:F14"/>
    <mergeCell ref="G14:G15"/>
    <mergeCell ref="H14:K14"/>
    <mergeCell ref="L14:L15"/>
    <mergeCell ref="M14:M15"/>
    <mergeCell ref="N14:N15"/>
    <mergeCell ref="AF14:AI14"/>
    <mergeCell ref="AJ14:AJ15"/>
    <mergeCell ref="A16:A19"/>
    <mergeCell ref="M16:M19"/>
    <mergeCell ref="T14:W14"/>
    <mergeCell ref="X14:AA14"/>
    <mergeCell ref="AB14:AE14"/>
    <mergeCell ref="A20:A24"/>
    <mergeCell ref="M20:M24"/>
    <mergeCell ref="O14:O15"/>
    <mergeCell ref="P14:P15"/>
    <mergeCell ref="R14:S14"/>
    <mergeCell ref="A34:A36"/>
    <mergeCell ref="M34:M36"/>
    <mergeCell ref="A27:A33"/>
    <mergeCell ref="M27:M29"/>
    <mergeCell ref="N27:N29"/>
    <mergeCell ref="B28:B29"/>
  </mergeCells>
  <dataValidations count="2">
    <dataValidation type="list" allowBlank="1" showInputMessage="1" showErrorMessage="1" sqref="F16:F36" xr:uid="{D0C128E6-1BC3-4A5B-9F51-61CB3E753FCD}">
      <formula1>"A,B,C"</formula1>
    </dataValidation>
    <dataValidation type="list" allowBlank="1" showInputMessage="1" showErrorMessage="1" sqref="D16:D36" xr:uid="{5DCA045A-935D-4F8A-896C-2645F341FF1A}">
      <formula1>"Unidad,Porcentaje,Monetario"</formula1>
    </dataValidation>
  </dataValidations>
  <printOptions horizontalCentered="1"/>
  <pageMargins left="0.25" right="0.25" top="0.75" bottom="0.75" header="0.3" footer="0.3"/>
  <pageSetup paperSize="5" scale="39" fitToHeight="2" orientation="landscape" horizontalDpi="1200" r:id="rId1"/>
  <headerFooter alignWithMargins="0"/>
  <rowBreaks count="2" manualBreakCount="2">
    <brk id="19" max="15" man="1"/>
    <brk id="2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608F-28B7-44F9-947A-C9CC7F398A88}">
  <sheetPr codeName="Hoja2"/>
  <dimension ref="A1:N46"/>
  <sheetViews>
    <sheetView showGridLines="0" tabSelected="1" zoomScale="60" zoomScaleNormal="60" zoomScaleSheetLayoutView="80" zoomScalePageLayoutView="80" workbookViewId="0">
      <selection activeCell="C30" sqref="C30"/>
    </sheetView>
  </sheetViews>
  <sheetFormatPr baseColWidth="10" defaultColWidth="10.7109375" defaultRowHeight="15" x14ac:dyDescent="0.25"/>
  <cols>
    <col min="1" max="9" width="20.85546875" style="167" customWidth="1"/>
    <col min="10" max="256" width="10.7109375" style="167"/>
    <col min="257" max="265" width="20.85546875" style="167" customWidth="1"/>
    <col min="266" max="512" width="10.7109375" style="167"/>
    <col min="513" max="521" width="20.85546875" style="167" customWidth="1"/>
    <col min="522" max="768" width="10.7109375" style="167"/>
    <col min="769" max="777" width="20.85546875" style="167" customWidth="1"/>
    <col min="778" max="1024" width="10.7109375" style="167"/>
    <col min="1025" max="1033" width="20.85546875" style="167" customWidth="1"/>
    <col min="1034" max="1280" width="10.7109375" style="167"/>
    <col min="1281" max="1289" width="20.85546875" style="167" customWidth="1"/>
    <col min="1290" max="1536" width="10.7109375" style="167"/>
    <col min="1537" max="1545" width="20.85546875" style="167" customWidth="1"/>
    <col min="1546" max="1792" width="10.7109375" style="167"/>
    <col min="1793" max="1801" width="20.85546875" style="167" customWidth="1"/>
    <col min="1802" max="2048" width="10.7109375" style="167"/>
    <col min="2049" max="2057" width="20.85546875" style="167" customWidth="1"/>
    <col min="2058" max="2304" width="10.7109375" style="167"/>
    <col min="2305" max="2313" width="20.85546875" style="167" customWidth="1"/>
    <col min="2314" max="2560" width="10.7109375" style="167"/>
    <col min="2561" max="2569" width="20.85546875" style="167" customWidth="1"/>
    <col min="2570" max="2816" width="10.7109375" style="167"/>
    <col min="2817" max="2825" width="20.85546875" style="167" customWidth="1"/>
    <col min="2826" max="3072" width="10.7109375" style="167"/>
    <col min="3073" max="3081" width="20.85546875" style="167" customWidth="1"/>
    <col min="3082" max="3328" width="10.7109375" style="167"/>
    <col min="3329" max="3337" width="20.85546875" style="167" customWidth="1"/>
    <col min="3338" max="3584" width="10.7109375" style="167"/>
    <col min="3585" max="3593" width="20.85546875" style="167" customWidth="1"/>
    <col min="3594" max="3840" width="10.7109375" style="167"/>
    <col min="3841" max="3849" width="20.85546875" style="167" customWidth="1"/>
    <col min="3850" max="4096" width="10.7109375" style="167"/>
    <col min="4097" max="4105" width="20.85546875" style="167" customWidth="1"/>
    <col min="4106" max="4352" width="10.7109375" style="167"/>
    <col min="4353" max="4361" width="20.85546875" style="167" customWidth="1"/>
    <col min="4362" max="4608" width="10.7109375" style="167"/>
    <col min="4609" max="4617" width="20.85546875" style="167" customWidth="1"/>
    <col min="4618" max="4864" width="10.7109375" style="167"/>
    <col min="4865" max="4873" width="20.85546875" style="167" customWidth="1"/>
    <col min="4874" max="5120" width="10.7109375" style="167"/>
    <col min="5121" max="5129" width="20.85546875" style="167" customWidth="1"/>
    <col min="5130" max="5376" width="10.7109375" style="167"/>
    <col min="5377" max="5385" width="20.85546875" style="167" customWidth="1"/>
    <col min="5386" max="5632" width="10.7109375" style="167"/>
    <col min="5633" max="5641" width="20.85546875" style="167" customWidth="1"/>
    <col min="5642" max="5888" width="10.7109375" style="167"/>
    <col min="5889" max="5897" width="20.85546875" style="167" customWidth="1"/>
    <col min="5898" max="6144" width="10.7109375" style="167"/>
    <col min="6145" max="6153" width="20.85546875" style="167" customWidth="1"/>
    <col min="6154" max="6400" width="10.7109375" style="167"/>
    <col min="6401" max="6409" width="20.85546875" style="167" customWidth="1"/>
    <col min="6410" max="6656" width="10.7109375" style="167"/>
    <col min="6657" max="6665" width="20.85546875" style="167" customWidth="1"/>
    <col min="6666" max="6912" width="10.7109375" style="167"/>
    <col min="6913" max="6921" width="20.85546875" style="167" customWidth="1"/>
    <col min="6922" max="7168" width="10.7109375" style="167"/>
    <col min="7169" max="7177" width="20.85546875" style="167" customWidth="1"/>
    <col min="7178" max="7424" width="10.7109375" style="167"/>
    <col min="7425" max="7433" width="20.85546875" style="167" customWidth="1"/>
    <col min="7434" max="7680" width="10.7109375" style="167"/>
    <col min="7681" max="7689" width="20.85546875" style="167" customWidth="1"/>
    <col min="7690" max="7936" width="10.7109375" style="167"/>
    <col min="7937" max="7945" width="20.85546875" style="167" customWidth="1"/>
    <col min="7946" max="8192" width="10.7109375" style="167"/>
    <col min="8193" max="8201" width="20.85546875" style="167" customWidth="1"/>
    <col min="8202" max="8448" width="10.7109375" style="167"/>
    <col min="8449" max="8457" width="20.85546875" style="167" customWidth="1"/>
    <col min="8458" max="8704" width="10.7109375" style="167"/>
    <col min="8705" max="8713" width="20.85546875" style="167" customWidth="1"/>
    <col min="8714" max="8960" width="10.7109375" style="167"/>
    <col min="8961" max="8969" width="20.85546875" style="167" customWidth="1"/>
    <col min="8970" max="9216" width="10.7109375" style="167"/>
    <col min="9217" max="9225" width="20.85546875" style="167" customWidth="1"/>
    <col min="9226" max="9472" width="10.7109375" style="167"/>
    <col min="9473" max="9481" width="20.85546875" style="167" customWidth="1"/>
    <col min="9482" max="9728" width="10.7109375" style="167"/>
    <col min="9729" max="9737" width="20.85546875" style="167" customWidth="1"/>
    <col min="9738" max="9984" width="10.7109375" style="167"/>
    <col min="9985" max="9993" width="20.85546875" style="167" customWidth="1"/>
    <col min="9994" max="10240" width="10.7109375" style="167"/>
    <col min="10241" max="10249" width="20.85546875" style="167" customWidth="1"/>
    <col min="10250" max="10496" width="10.7109375" style="167"/>
    <col min="10497" max="10505" width="20.85546875" style="167" customWidth="1"/>
    <col min="10506" max="10752" width="10.7109375" style="167"/>
    <col min="10753" max="10761" width="20.85546875" style="167" customWidth="1"/>
    <col min="10762" max="11008" width="10.7109375" style="167"/>
    <col min="11009" max="11017" width="20.85546875" style="167" customWidth="1"/>
    <col min="11018" max="11264" width="10.7109375" style="167"/>
    <col min="11265" max="11273" width="20.85546875" style="167" customWidth="1"/>
    <col min="11274" max="11520" width="10.7109375" style="167"/>
    <col min="11521" max="11529" width="20.85546875" style="167" customWidth="1"/>
    <col min="11530" max="11776" width="10.7109375" style="167"/>
    <col min="11777" max="11785" width="20.85546875" style="167" customWidth="1"/>
    <col min="11786" max="12032" width="10.7109375" style="167"/>
    <col min="12033" max="12041" width="20.85546875" style="167" customWidth="1"/>
    <col min="12042" max="12288" width="10.7109375" style="167"/>
    <col min="12289" max="12297" width="20.85546875" style="167" customWidth="1"/>
    <col min="12298" max="12544" width="10.7109375" style="167"/>
    <col min="12545" max="12553" width="20.85546875" style="167" customWidth="1"/>
    <col min="12554" max="12800" width="10.7109375" style="167"/>
    <col min="12801" max="12809" width="20.85546875" style="167" customWidth="1"/>
    <col min="12810" max="13056" width="10.7109375" style="167"/>
    <col min="13057" max="13065" width="20.85546875" style="167" customWidth="1"/>
    <col min="13066" max="13312" width="10.7109375" style="167"/>
    <col min="13313" max="13321" width="20.85546875" style="167" customWidth="1"/>
    <col min="13322" max="13568" width="10.7109375" style="167"/>
    <col min="13569" max="13577" width="20.85546875" style="167" customWidth="1"/>
    <col min="13578" max="13824" width="10.7109375" style="167"/>
    <col min="13825" max="13833" width="20.85546875" style="167" customWidth="1"/>
    <col min="13834" max="14080" width="10.7109375" style="167"/>
    <col min="14081" max="14089" width="20.85546875" style="167" customWidth="1"/>
    <col min="14090" max="14336" width="10.7109375" style="167"/>
    <col min="14337" max="14345" width="20.85546875" style="167" customWidth="1"/>
    <col min="14346" max="14592" width="10.7109375" style="167"/>
    <col min="14593" max="14601" width="20.85546875" style="167" customWidth="1"/>
    <col min="14602" max="14848" width="10.7109375" style="167"/>
    <col min="14849" max="14857" width="20.85546875" style="167" customWidth="1"/>
    <col min="14858" max="15104" width="10.7109375" style="167"/>
    <col min="15105" max="15113" width="20.85546875" style="167" customWidth="1"/>
    <col min="15114" max="15360" width="10.7109375" style="167"/>
    <col min="15361" max="15369" width="20.85546875" style="167" customWidth="1"/>
    <col min="15370" max="15616" width="10.7109375" style="167"/>
    <col min="15617" max="15625" width="20.85546875" style="167" customWidth="1"/>
    <col min="15626" max="15872" width="10.7109375" style="167"/>
    <col min="15873" max="15881" width="20.85546875" style="167" customWidth="1"/>
    <col min="15882" max="16128" width="10.7109375" style="167"/>
    <col min="16129" max="16137" width="20.85546875" style="167" customWidth="1"/>
    <col min="16138" max="16384" width="10.7109375" style="167"/>
  </cols>
  <sheetData>
    <row r="1" spans="1:12" x14ac:dyDescent="0.25">
      <c r="A1" s="166"/>
      <c r="B1" s="166"/>
      <c r="C1" s="166"/>
      <c r="D1" s="166"/>
      <c r="E1" s="166"/>
      <c r="F1" s="166"/>
      <c r="G1" s="166"/>
      <c r="H1" s="166"/>
      <c r="I1" s="166"/>
    </row>
    <row r="2" spans="1:12" x14ac:dyDescent="0.25">
      <c r="A2" s="166"/>
      <c r="B2" s="166"/>
      <c r="C2" s="166"/>
      <c r="D2" s="166"/>
      <c r="E2" s="166"/>
      <c r="F2" s="166"/>
      <c r="G2" s="166"/>
      <c r="H2" s="166"/>
      <c r="I2" s="166"/>
    </row>
    <row r="3" spans="1:12" x14ac:dyDescent="0.25">
      <c r="A3" s="166"/>
      <c r="B3" s="166"/>
      <c r="C3" s="166"/>
      <c r="D3" s="166"/>
      <c r="E3" s="166"/>
      <c r="F3" s="166"/>
      <c r="G3" s="166"/>
      <c r="H3" s="166"/>
      <c r="I3" s="166"/>
    </row>
    <row r="4" spans="1:12" x14ac:dyDescent="0.25">
      <c r="A4" s="166"/>
      <c r="B4" s="166"/>
      <c r="C4" s="166"/>
      <c r="D4" s="166"/>
      <c r="E4" s="166"/>
      <c r="F4" s="166"/>
      <c r="G4" s="166"/>
      <c r="H4" s="166"/>
      <c r="I4" s="166"/>
    </row>
    <row r="5" spans="1:12" x14ac:dyDescent="0.25">
      <c r="A5" s="166"/>
      <c r="B5" s="166"/>
      <c r="C5" s="166"/>
      <c r="D5" s="166"/>
      <c r="E5" s="166"/>
      <c r="F5" s="166"/>
      <c r="G5" s="166"/>
      <c r="H5" s="166"/>
      <c r="I5" s="166"/>
      <c r="J5" s="425"/>
      <c r="K5" s="425"/>
      <c r="L5" s="425"/>
    </row>
    <row r="6" spans="1:12" x14ac:dyDescent="0.25">
      <c r="A6" s="166"/>
      <c r="B6" s="166"/>
      <c r="C6" s="166"/>
      <c r="D6" s="166"/>
      <c r="E6" s="166"/>
      <c r="F6" s="166"/>
      <c r="G6" s="166"/>
      <c r="H6" s="166"/>
      <c r="I6" s="166"/>
      <c r="J6" s="425"/>
      <c r="K6" s="425"/>
      <c r="L6" s="425"/>
    </row>
    <row r="7" spans="1:12" ht="20.25" x14ac:dyDescent="0.25">
      <c r="A7" s="426" t="s">
        <v>748</v>
      </c>
      <c r="B7" s="426"/>
      <c r="C7" s="426"/>
      <c r="D7" s="426"/>
      <c r="E7" s="426"/>
      <c r="F7" s="426"/>
      <c r="G7" s="426"/>
      <c r="H7" s="426"/>
      <c r="I7" s="426"/>
    </row>
    <row r="8" spans="1:12" ht="20.25" x14ac:dyDescent="0.25">
      <c r="A8" s="427" t="s">
        <v>749</v>
      </c>
      <c r="B8" s="427"/>
      <c r="C8" s="427"/>
      <c r="D8" s="427"/>
      <c r="E8" s="427"/>
      <c r="F8" s="427"/>
      <c r="G8" s="427"/>
      <c r="H8" s="427"/>
      <c r="I8" s="427"/>
    </row>
    <row r="9" spans="1:12" ht="21" thickBot="1" x14ac:dyDescent="0.3">
      <c r="A9" s="428" t="s">
        <v>780</v>
      </c>
      <c r="B9" s="428"/>
      <c r="C9" s="428"/>
      <c r="D9" s="428"/>
      <c r="E9" s="428"/>
      <c r="F9" s="428"/>
      <c r="G9" s="428"/>
      <c r="H9" s="428"/>
      <c r="I9" s="428"/>
    </row>
    <row r="10" spans="1:12" ht="12.95" customHeight="1" thickBot="1" x14ac:dyDescent="0.3">
      <c r="A10" s="429" t="s">
        <v>750</v>
      </c>
      <c r="B10" s="429"/>
      <c r="C10" s="429"/>
      <c r="D10" s="429"/>
      <c r="E10" s="429"/>
      <c r="F10" s="429"/>
      <c r="G10" s="429"/>
      <c r="H10" s="429"/>
      <c r="I10" s="429"/>
    </row>
    <row r="11" spans="1:12" ht="12.95" customHeight="1" thickBot="1" x14ac:dyDescent="0.3">
      <c r="A11" s="429"/>
      <c r="B11" s="429"/>
      <c r="C11" s="429"/>
      <c r="D11" s="429"/>
      <c r="E11" s="429"/>
      <c r="F11" s="429"/>
      <c r="G11" s="429"/>
      <c r="H11" s="429"/>
      <c r="I11" s="429"/>
    </row>
    <row r="12" spans="1:12" ht="12.95" customHeight="1" thickBot="1" x14ac:dyDescent="0.3">
      <c r="A12" s="429"/>
      <c r="B12" s="429"/>
      <c r="C12" s="429"/>
      <c r="D12" s="429"/>
      <c r="E12" s="429"/>
      <c r="F12" s="429"/>
      <c r="G12" s="429"/>
      <c r="H12" s="429"/>
      <c r="I12" s="429"/>
    </row>
    <row r="13" spans="1:12" ht="20.100000000000001" customHeight="1" thickTop="1" thickBot="1" x14ac:dyDescent="0.3">
      <c r="A13" s="424" t="s">
        <v>751</v>
      </c>
      <c r="B13" s="424"/>
      <c r="C13" s="424"/>
      <c r="D13" s="424"/>
      <c r="E13" s="424"/>
      <c r="F13" s="424"/>
      <c r="G13" s="424"/>
      <c r="H13" s="424"/>
      <c r="I13" s="424"/>
    </row>
    <row r="14" spans="1:12" ht="20.100000000000001" customHeight="1" thickTop="1" thickBot="1" x14ac:dyDescent="0.3">
      <c r="A14" s="424"/>
      <c r="B14" s="424"/>
      <c r="C14" s="424"/>
      <c r="D14" s="424"/>
      <c r="E14" s="424"/>
      <c r="F14" s="424"/>
      <c r="G14" s="424"/>
      <c r="H14" s="424"/>
      <c r="I14" s="424"/>
    </row>
    <row r="15" spans="1:12" ht="28.5" customHeight="1" thickTop="1" thickBot="1" x14ac:dyDescent="0.3">
      <c r="A15" s="407" t="s">
        <v>752</v>
      </c>
      <c r="B15" s="407"/>
      <c r="C15" s="407"/>
      <c r="D15" s="418" t="s">
        <v>753</v>
      </c>
      <c r="E15" s="419"/>
      <c r="F15" s="420"/>
      <c r="G15" s="416" t="s">
        <v>754</v>
      </c>
      <c r="H15" s="416"/>
      <c r="I15" s="416"/>
    </row>
    <row r="16" spans="1:12" ht="16.5" thickTop="1" thickBot="1" x14ac:dyDescent="0.3">
      <c r="A16" s="407"/>
      <c r="B16" s="407"/>
      <c r="C16" s="407"/>
      <c r="D16" s="421"/>
      <c r="E16" s="422"/>
      <c r="F16" s="423"/>
      <c r="G16" s="416"/>
      <c r="H16" s="416"/>
      <c r="I16" s="416"/>
    </row>
    <row r="17" spans="1:14" ht="20.100000000000001" customHeight="1" thickTop="1" thickBot="1" x14ac:dyDescent="0.3">
      <c r="A17" s="407" t="s">
        <v>755</v>
      </c>
      <c r="B17" s="407"/>
      <c r="C17" s="407"/>
      <c r="D17" s="418" t="s">
        <v>756</v>
      </c>
      <c r="E17" s="419"/>
      <c r="F17" s="420"/>
      <c r="G17" s="416" t="s">
        <v>781</v>
      </c>
      <c r="H17" s="416"/>
      <c r="I17" s="416"/>
    </row>
    <row r="18" spans="1:14" ht="20.100000000000001" customHeight="1" thickTop="1" thickBot="1" x14ac:dyDescent="0.3">
      <c r="A18" s="407"/>
      <c r="B18" s="407"/>
      <c r="C18" s="407"/>
      <c r="D18" s="421"/>
      <c r="E18" s="422"/>
      <c r="F18" s="423"/>
      <c r="G18" s="416"/>
      <c r="H18" s="416"/>
      <c r="I18" s="416"/>
    </row>
    <row r="19" spans="1:14" ht="20.100000000000001" customHeight="1" thickTop="1" thickBot="1" x14ac:dyDescent="0.3">
      <c r="A19" s="407" t="s">
        <v>757</v>
      </c>
      <c r="B19" s="407"/>
      <c r="C19" s="407"/>
      <c r="D19" s="408" t="s">
        <v>758</v>
      </c>
      <c r="E19" s="408"/>
      <c r="F19" s="408"/>
      <c r="G19" s="416" t="s">
        <v>759</v>
      </c>
      <c r="H19" s="416"/>
      <c r="I19" s="416"/>
    </row>
    <row r="20" spans="1:14" ht="20.100000000000001" customHeight="1" thickTop="1" thickBot="1" x14ac:dyDescent="0.3">
      <c r="A20" s="407"/>
      <c r="B20" s="407"/>
      <c r="C20" s="407"/>
      <c r="D20" s="408"/>
      <c r="E20" s="408"/>
      <c r="F20" s="408"/>
      <c r="G20" s="416"/>
      <c r="H20" s="416"/>
      <c r="I20" s="416"/>
    </row>
    <row r="21" spans="1:14" ht="20.100000000000001" customHeight="1" thickTop="1" thickBot="1" x14ac:dyDescent="0.3">
      <c r="A21" s="407" t="s">
        <v>760</v>
      </c>
      <c r="B21" s="407"/>
      <c r="C21" s="407"/>
      <c r="D21" s="408" t="s">
        <v>761</v>
      </c>
      <c r="E21" s="408"/>
      <c r="F21" s="408"/>
      <c r="G21" s="417"/>
      <c r="H21" s="417"/>
      <c r="I21" s="417"/>
    </row>
    <row r="22" spans="1:14" ht="20.100000000000001" customHeight="1" thickTop="1" thickBot="1" x14ac:dyDescent="0.3">
      <c r="A22" s="407"/>
      <c r="B22" s="407"/>
      <c r="C22" s="407"/>
      <c r="D22" s="408"/>
      <c r="E22" s="408"/>
      <c r="F22" s="408"/>
      <c r="G22" s="417"/>
      <c r="H22" s="417"/>
      <c r="I22" s="417"/>
    </row>
    <row r="23" spans="1:14" ht="20.100000000000001" customHeight="1" thickTop="1" thickBot="1" x14ac:dyDescent="0.3">
      <c r="A23" s="407" t="s">
        <v>762</v>
      </c>
      <c r="B23" s="407"/>
      <c r="C23" s="407"/>
      <c r="D23" s="408" t="s">
        <v>763</v>
      </c>
      <c r="E23" s="408"/>
      <c r="F23" s="408"/>
      <c r="G23" s="409"/>
      <c r="H23" s="410"/>
      <c r="I23" s="411"/>
    </row>
    <row r="24" spans="1:14" ht="20.100000000000001" customHeight="1" thickTop="1" thickBot="1" x14ac:dyDescent="0.3">
      <c r="A24" s="407"/>
      <c r="B24" s="407"/>
      <c r="C24" s="407"/>
      <c r="D24" s="408"/>
      <c r="E24" s="408"/>
      <c r="F24" s="408"/>
      <c r="G24" s="412"/>
      <c r="H24" s="413"/>
      <c r="I24" s="414"/>
    </row>
    <row r="25" spans="1:14" ht="20.100000000000001" customHeight="1" thickTop="1" thickBot="1" x14ac:dyDescent="0.3">
      <c r="A25" s="407" t="s">
        <v>764</v>
      </c>
      <c r="B25" s="407"/>
      <c r="C25" s="407"/>
      <c r="D25" s="408" t="s">
        <v>765</v>
      </c>
      <c r="E25" s="408"/>
      <c r="F25" s="408"/>
      <c r="G25" s="408"/>
      <c r="H25" s="407"/>
      <c r="I25" s="415"/>
      <c r="K25" s="168"/>
    </row>
    <row r="26" spans="1:14" ht="20.100000000000001" customHeight="1" thickTop="1" thickBot="1" x14ac:dyDescent="0.3">
      <c r="A26" s="407"/>
      <c r="B26" s="407"/>
      <c r="C26" s="407"/>
      <c r="D26" s="408"/>
      <c r="E26" s="408"/>
      <c r="F26" s="408"/>
      <c r="G26" s="408"/>
      <c r="H26" s="407"/>
      <c r="I26" s="415"/>
    </row>
    <row r="27" spans="1:14" ht="20.100000000000001" customHeight="1" thickTop="1" thickBot="1" x14ac:dyDescent="0.3">
      <c r="A27" s="403" t="s">
        <v>766</v>
      </c>
      <c r="B27" s="403"/>
      <c r="C27" s="403"/>
      <c r="D27" s="404" t="s">
        <v>767</v>
      </c>
      <c r="E27" s="404"/>
      <c r="F27" s="404"/>
      <c r="G27" s="405"/>
      <c r="H27" s="405"/>
      <c r="I27" s="405"/>
    </row>
    <row r="28" spans="1:14" ht="36" customHeight="1" thickTop="1" x14ac:dyDescent="0.25">
      <c r="A28" s="403"/>
      <c r="B28" s="403"/>
      <c r="C28" s="403"/>
      <c r="D28" s="404"/>
      <c r="E28" s="404"/>
      <c r="F28" s="404"/>
      <c r="G28" s="405"/>
      <c r="H28" s="405"/>
      <c r="I28" s="405"/>
    </row>
    <row r="29" spans="1:14" ht="18" customHeight="1" x14ac:dyDescent="0.25">
      <c r="A29" s="406" t="s">
        <v>768</v>
      </c>
      <c r="B29" s="406"/>
      <c r="C29" s="406"/>
      <c r="D29" s="406"/>
      <c r="E29" s="406"/>
      <c r="F29" s="406"/>
      <c r="G29" s="406"/>
      <c r="H29" s="406"/>
      <c r="I29" s="406"/>
    </row>
    <row r="30" spans="1:14" ht="18" customHeight="1" thickBot="1" x14ac:dyDescent="0.3">
      <c r="A30" s="406"/>
      <c r="B30" s="406"/>
      <c r="C30" s="406"/>
      <c r="D30" s="406"/>
      <c r="E30" s="406"/>
      <c r="F30" s="406"/>
      <c r="G30" s="406"/>
      <c r="H30" s="406"/>
      <c r="I30" s="406"/>
    </row>
    <row r="31" spans="1:14" ht="15" customHeight="1" thickBot="1" x14ac:dyDescent="0.3">
      <c r="A31" s="379" t="s">
        <v>769</v>
      </c>
      <c r="B31" s="379"/>
      <c r="C31" s="379"/>
      <c r="D31" s="379"/>
      <c r="E31" s="169"/>
      <c r="F31" s="391" t="s">
        <v>770</v>
      </c>
      <c r="G31" s="391"/>
      <c r="H31" s="391"/>
      <c r="I31" s="391"/>
      <c r="K31" s="118"/>
      <c r="L31" s="118"/>
      <c r="M31" s="118"/>
      <c r="N31" s="118"/>
    </row>
    <row r="32" spans="1:14" ht="15" customHeight="1" thickBot="1" x14ac:dyDescent="0.3">
      <c r="A32" s="379"/>
      <c r="B32" s="379"/>
      <c r="C32" s="379"/>
      <c r="D32" s="379"/>
      <c r="E32" s="169"/>
      <c r="F32" s="391"/>
      <c r="G32" s="391"/>
      <c r="H32" s="391"/>
      <c r="I32" s="391"/>
      <c r="K32" s="118"/>
      <c r="L32" s="118"/>
      <c r="M32" s="118"/>
      <c r="N32" s="118"/>
    </row>
    <row r="33" spans="1:14" ht="15" customHeight="1" thickBot="1" x14ac:dyDescent="0.3">
      <c r="A33" s="379"/>
      <c r="B33" s="379"/>
      <c r="C33" s="379"/>
      <c r="D33" s="379"/>
      <c r="E33" s="169"/>
      <c r="F33" s="392"/>
      <c r="G33" s="392"/>
      <c r="H33" s="392"/>
      <c r="I33" s="392"/>
      <c r="K33" s="118"/>
      <c r="L33" s="118"/>
      <c r="M33" s="118"/>
      <c r="N33" s="118"/>
    </row>
    <row r="34" spans="1:14" ht="15" customHeight="1" thickBot="1" x14ac:dyDescent="0.3">
      <c r="A34" s="379" t="s">
        <v>771</v>
      </c>
      <c r="B34" s="379"/>
      <c r="C34" s="379"/>
      <c r="D34" s="379"/>
      <c r="E34" s="169"/>
      <c r="F34" s="380" t="s">
        <v>772</v>
      </c>
      <c r="G34" s="381"/>
      <c r="H34" s="381"/>
      <c r="I34" s="382"/>
    </row>
    <row r="35" spans="1:14" ht="15" customHeight="1" thickBot="1" x14ac:dyDescent="0.3">
      <c r="A35" s="379"/>
      <c r="B35" s="379"/>
      <c r="C35" s="379"/>
      <c r="D35" s="379"/>
      <c r="E35" s="169"/>
      <c r="F35" s="383"/>
      <c r="G35" s="384"/>
      <c r="H35" s="384"/>
      <c r="I35" s="385"/>
    </row>
    <row r="36" spans="1:14" ht="15" customHeight="1" thickBot="1" x14ac:dyDescent="0.3">
      <c r="A36" s="379"/>
      <c r="B36" s="379"/>
      <c r="C36" s="379"/>
      <c r="D36" s="379"/>
      <c r="E36" s="169"/>
      <c r="F36" s="386"/>
      <c r="G36" s="387"/>
      <c r="H36" s="387"/>
      <c r="I36" s="388"/>
    </row>
    <row r="37" spans="1:14" ht="15" customHeight="1" thickBot="1" x14ac:dyDescent="0.3">
      <c r="A37" s="389" t="s">
        <v>874</v>
      </c>
      <c r="B37" s="379"/>
      <c r="C37" s="379"/>
      <c r="D37" s="379"/>
      <c r="E37" s="169"/>
      <c r="F37" s="390" t="s">
        <v>912</v>
      </c>
      <c r="G37" s="391"/>
      <c r="H37" s="391"/>
      <c r="I37" s="391"/>
    </row>
    <row r="38" spans="1:14" ht="15" customHeight="1" thickBot="1" x14ac:dyDescent="0.3">
      <c r="A38" s="379"/>
      <c r="B38" s="379"/>
      <c r="C38" s="379"/>
      <c r="D38" s="379"/>
      <c r="E38" s="169"/>
      <c r="F38" s="391"/>
      <c r="G38" s="391"/>
      <c r="H38" s="391"/>
      <c r="I38" s="391"/>
    </row>
    <row r="39" spans="1:14" ht="15" customHeight="1" thickBot="1" x14ac:dyDescent="0.3">
      <c r="A39" s="379"/>
      <c r="B39" s="379"/>
      <c r="C39" s="379"/>
      <c r="D39" s="379"/>
      <c r="E39" s="169"/>
      <c r="F39" s="392"/>
      <c r="G39" s="392"/>
      <c r="H39" s="392"/>
      <c r="I39" s="392"/>
    </row>
    <row r="40" spans="1:14" ht="2.25" customHeight="1" thickBot="1" x14ac:dyDescent="0.3">
      <c r="A40" s="393"/>
      <c r="B40" s="393"/>
      <c r="C40" s="393"/>
      <c r="D40" s="393"/>
      <c r="E40" s="169"/>
      <c r="F40" s="394"/>
      <c r="G40" s="395"/>
      <c r="H40" s="395"/>
      <c r="I40" s="396"/>
    </row>
    <row r="41" spans="1:14" ht="15" hidden="1" customHeight="1" thickBot="1" x14ac:dyDescent="0.3">
      <c r="A41" s="393"/>
      <c r="B41" s="393"/>
      <c r="C41" s="393"/>
      <c r="D41" s="393"/>
      <c r="E41" s="169"/>
      <c r="F41" s="397"/>
      <c r="G41" s="398"/>
      <c r="H41" s="398"/>
      <c r="I41" s="399"/>
    </row>
    <row r="42" spans="1:14" ht="15.75" hidden="1" customHeight="1" thickBot="1" x14ac:dyDescent="0.3">
      <c r="A42" s="393"/>
      <c r="B42" s="393"/>
      <c r="C42" s="393"/>
      <c r="D42" s="393"/>
      <c r="E42" s="170"/>
      <c r="F42" s="400"/>
      <c r="G42" s="401"/>
      <c r="H42" s="401"/>
      <c r="I42" s="402"/>
    </row>
    <row r="43" spans="1:14" ht="21" customHeight="1" thickBot="1" x14ac:dyDescent="0.3">
      <c r="A43" s="366" t="s">
        <v>773</v>
      </c>
      <c r="B43" s="367"/>
      <c r="C43" s="367"/>
      <c r="D43" s="367"/>
      <c r="E43" s="367"/>
      <c r="F43" s="367"/>
      <c r="G43" s="367"/>
      <c r="H43" s="367"/>
      <c r="I43" s="368"/>
    </row>
    <row r="44" spans="1:14" ht="163.5" customHeight="1" thickBot="1" x14ac:dyDescent="0.3">
      <c r="A44" s="369" t="s">
        <v>774</v>
      </c>
      <c r="B44" s="369"/>
      <c r="C44" s="369"/>
      <c r="D44" s="369"/>
      <c r="E44" s="370" t="s">
        <v>775</v>
      </c>
      <c r="F44" s="371"/>
      <c r="G44" s="371"/>
      <c r="H44" s="371"/>
      <c r="I44" s="372"/>
    </row>
    <row r="45" spans="1:14" ht="155.1" customHeight="1" thickBot="1" x14ac:dyDescent="0.3">
      <c r="A45" s="369" t="s">
        <v>776</v>
      </c>
      <c r="B45" s="369"/>
      <c r="C45" s="369"/>
      <c r="D45" s="369"/>
      <c r="E45" s="373"/>
      <c r="F45" s="374"/>
      <c r="G45" s="374"/>
      <c r="H45" s="374"/>
      <c r="I45" s="375"/>
    </row>
    <row r="46" spans="1:14" ht="155.1" customHeight="1" thickBot="1" x14ac:dyDescent="0.3">
      <c r="A46" s="369" t="s">
        <v>777</v>
      </c>
      <c r="B46" s="369"/>
      <c r="C46" s="369"/>
      <c r="D46" s="369"/>
      <c r="E46" s="376"/>
      <c r="F46" s="377"/>
      <c r="G46" s="377"/>
      <c r="H46" s="377"/>
      <c r="I46" s="378"/>
    </row>
  </sheetData>
  <sheetProtection selectLockedCells="1" selectUnlockedCells="1"/>
  <mergeCells count="41">
    <mergeCell ref="A13:I14"/>
    <mergeCell ref="J5:L6"/>
    <mergeCell ref="A7:I7"/>
    <mergeCell ref="A8:I8"/>
    <mergeCell ref="A9:I9"/>
    <mergeCell ref="A10:I12"/>
    <mergeCell ref="A15:C16"/>
    <mergeCell ref="D15:F16"/>
    <mergeCell ref="G15:I16"/>
    <mergeCell ref="A17:C18"/>
    <mergeCell ref="D17:F18"/>
    <mergeCell ref="G17:I18"/>
    <mergeCell ref="A19:C20"/>
    <mergeCell ref="D19:F20"/>
    <mergeCell ref="G19:I20"/>
    <mergeCell ref="A21:C22"/>
    <mergeCell ref="D21:F22"/>
    <mergeCell ref="G21:I22"/>
    <mergeCell ref="A23:C24"/>
    <mergeCell ref="D23:F24"/>
    <mergeCell ref="G23:I24"/>
    <mergeCell ref="A25:C26"/>
    <mergeCell ref="D25:F26"/>
    <mergeCell ref="G25:I26"/>
    <mergeCell ref="A27:C28"/>
    <mergeCell ref="D27:F28"/>
    <mergeCell ref="G27:I28"/>
    <mergeCell ref="A29:I30"/>
    <mergeCell ref="A31:D33"/>
    <mergeCell ref="F31:I33"/>
    <mergeCell ref="A34:D36"/>
    <mergeCell ref="F34:I36"/>
    <mergeCell ref="A37:D39"/>
    <mergeCell ref="F37:I39"/>
    <mergeCell ref="A40:D42"/>
    <mergeCell ref="F40:I42"/>
    <mergeCell ref="A43:I43"/>
    <mergeCell ref="A44:D44"/>
    <mergeCell ref="E44:I46"/>
    <mergeCell ref="A45:D45"/>
    <mergeCell ref="A46:D46"/>
  </mergeCells>
  <printOptions horizontalCentered="1"/>
  <pageMargins left="0.25" right="0.25" top="0.75" bottom="0.75" header="0.3" footer="0.3"/>
  <pageSetup paperSize="5" scale="77" firstPageNumber="0" fitToWidth="0" fitToHeight="2" orientation="landscape" r:id="rId1"/>
  <headerFooter alignWithMargins="0"/>
  <rowBreaks count="1" manualBreakCount="1">
    <brk id="2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2053-1738-4E9C-8271-61C51AAEF450}">
  <sheetPr codeName="Hoja3"/>
  <dimension ref="A1:AMJ17"/>
  <sheetViews>
    <sheetView showGridLines="0" tabSelected="1" zoomScale="80" zoomScaleNormal="80" workbookViewId="0">
      <selection activeCell="C30" sqref="C30"/>
    </sheetView>
  </sheetViews>
  <sheetFormatPr baseColWidth="10" defaultRowHeight="15" x14ac:dyDescent="0.25"/>
  <cols>
    <col min="1" max="1" width="66" style="162" customWidth="1"/>
    <col min="2" max="1024" width="12.28515625" style="162" customWidth="1"/>
    <col min="1025" max="1025" width="12.5703125" style="118" customWidth="1"/>
    <col min="1026" max="16384" width="11.42578125" style="118"/>
  </cols>
  <sheetData>
    <row r="1" spans="1:1024" ht="26.25" x14ac:dyDescent="0.4">
      <c r="A1" s="161" t="s">
        <v>746</v>
      </c>
    </row>
    <row r="2" spans="1:1024" ht="15" customHeight="1" x14ac:dyDescent="0.4">
      <c r="A2" s="161"/>
    </row>
    <row r="3" spans="1:1024" ht="18.75" x14ac:dyDescent="0.3">
      <c r="A3" s="163" t="s">
        <v>747</v>
      </c>
    </row>
    <row r="4" spans="1:1024" x14ac:dyDescent="0.25">
      <c r="A4" s="164"/>
      <c r="AMJ4" s="118"/>
    </row>
    <row r="5" spans="1:1024" x14ac:dyDescent="0.25">
      <c r="A5" s="165"/>
      <c r="AMJ5" s="118"/>
    </row>
    <row r="6" spans="1:1024" x14ac:dyDescent="0.25">
      <c r="A6" s="165"/>
      <c r="AMJ6" s="118"/>
    </row>
    <row r="7" spans="1:1024" x14ac:dyDescent="0.25">
      <c r="A7" s="165"/>
      <c r="AMJ7" s="118"/>
    </row>
    <row r="8" spans="1:1024" x14ac:dyDescent="0.25">
      <c r="A8" s="165"/>
      <c r="AMJ8" s="118"/>
    </row>
    <row r="9" spans="1:1024" x14ac:dyDescent="0.25">
      <c r="A9" s="164"/>
      <c r="AMJ9" s="118"/>
    </row>
    <row r="10" spans="1:1024" x14ac:dyDescent="0.25">
      <c r="A10" s="165"/>
      <c r="AMJ10" s="118"/>
    </row>
    <row r="11" spans="1:1024" x14ac:dyDescent="0.25">
      <c r="A11" s="165"/>
      <c r="AMJ11" s="118"/>
    </row>
    <row r="12" spans="1:1024" x14ac:dyDescent="0.25">
      <c r="A12" s="165"/>
      <c r="AMJ12" s="118"/>
    </row>
    <row r="13" spans="1:1024" x14ac:dyDescent="0.25">
      <c r="A13" s="165"/>
      <c r="AMJ13" s="118"/>
    </row>
    <row r="14" spans="1:1024" x14ac:dyDescent="0.25">
      <c r="A14" s="165"/>
      <c r="AMJ14" s="118"/>
    </row>
    <row r="15" spans="1:1024" x14ac:dyDescent="0.25">
      <c r="A15" s="165"/>
      <c r="AMJ15" s="118"/>
    </row>
    <row r="16" spans="1:1024" x14ac:dyDescent="0.25">
      <c r="A16" s="165"/>
      <c r="AMJ16" s="118"/>
    </row>
    <row r="17" spans="1:1024" x14ac:dyDescent="0.25">
      <c r="A17" s="165"/>
      <c r="AMJ17" s="118"/>
    </row>
  </sheetData>
  <pageMargins left="0.25" right="0.25" top="0.75" bottom="0.75" header="0.3" footer="0.3"/>
  <pageSetup paperSize="5" scale="115"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DD3F-A51B-4AA3-9C1A-37972DBDE321}">
  <sheetPr codeName="Hoja4">
    <pageSetUpPr fitToPage="1"/>
  </sheetPr>
  <dimension ref="A5:AJ34"/>
  <sheetViews>
    <sheetView tabSelected="1" topLeftCell="A29" zoomScale="70" zoomScaleNormal="70" workbookViewId="0">
      <selection activeCell="C30" sqref="C30"/>
    </sheetView>
  </sheetViews>
  <sheetFormatPr baseColWidth="10" defaultRowHeight="12.75" x14ac:dyDescent="0.2"/>
  <cols>
    <col min="1" max="1" width="32" style="2" bestFit="1" customWidth="1"/>
    <col min="2" max="2" width="23.85546875" style="2" bestFit="1" customWidth="1"/>
    <col min="3" max="3" width="24" style="2" customWidth="1"/>
    <col min="4" max="4" width="14.42578125" style="2" bestFit="1" customWidth="1"/>
    <col min="5" max="5" width="9.7109375" style="2" customWidth="1"/>
    <col min="6" max="6" width="11.140625" style="2" customWidth="1"/>
    <col min="7" max="7" width="54" style="2" bestFit="1" customWidth="1"/>
    <col min="8" max="11" width="10.7109375" style="2" customWidth="1"/>
    <col min="12" max="12" width="19.28515625" style="2" customWidth="1"/>
    <col min="13" max="13" width="25.42578125" style="2" customWidth="1"/>
    <col min="14" max="14" width="20.28515625" style="2" bestFit="1" customWidth="1"/>
    <col min="15" max="15" width="55.42578125" style="2" customWidth="1"/>
    <col min="16" max="16" width="21.140625" style="2" customWidth="1"/>
    <col min="17" max="17" width="11.42578125" style="2"/>
    <col min="18" max="18" width="14.28515625" style="2" customWidth="1"/>
    <col min="19" max="19" width="12.7109375" style="2" customWidth="1"/>
    <col min="20" max="20" width="8.140625" style="2" bestFit="1" customWidth="1"/>
    <col min="21" max="21" width="7.85546875" style="2" customWidth="1"/>
    <col min="22" max="22" width="8.140625" style="2" bestFit="1" customWidth="1"/>
    <col min="23" max="23" width="9.7109375" style="2" bestFit="1" customWidth="1"/>
    <col min="24" max="26" width="8.140625" style="2" bestFit="1" customWidth="1"/>
    <col min="27" max="27" width="9.7109375" style="2" bestFit="1" customWidth="1"/>
    <col min="28" max="29" width="8.140625" style="2" bestFit="1" customWidth="1"/>
    <col min="30" max="30" width="10.85546875" style="2" customWidth="1"/>
    <col min="31" max="31" width="9.7109375" style="2" bestFit="1" customWidth="1"/>
    <col min="32" max="32" width="9" style="2" customWidth="1"/>
    <col min="33" max="33" width="10.85546875" style="2" customWidth="1"/>
    <col min="34" max="34" width="10.5703125" style="2" customWidth="1"/>
    <col min="35" max="35" width="9.7109375" style="2" bestFit="1" customWidth="1"/>
    <col min="36" max="36" width="9.85546875" style="2" bestFit="1" customWidth="1"/>
    <col min="37" max="16384" width="11.42578125" style="2"/>
  </cols>
  <sheetData>
    <row r="5" spans="1:36" ht="13.5" thickBot="1" x14ac:dyDescent="0.25"/>
    <row r="6" spans="1:36" ht="13.5" customHeight="1" thickBot="1" x14ac:dyDescent="0.25">
      <c r="A6" s="469" t="s">
        <v>0</v>
      </c>
      <c r="B6" s="470"/>
      <c r="C6" s="470"/>
      <c r="D6" s="470"/>
      <c r="E6" s="471"/>
      <c r="F6" s="470"/>
      <c r="G6" s="470"/>
      <c r="H6" s="471"/>
      <c r="I6" s="471"/>
      <c r="J6" s="471"/>
      <c r="K6" s="471"/>
      <c r="L6" s="471"/>
      <c r="M6" s="470"/>
      <c r="N6" s="470"/>
      <c r="O6" s="470"/>
      <c r="P6" s="472"/>
      <c r="R6" s="1"/>
      <c r="S6" s="1"/>
      <c r="T6" s="1"/>
      <c r="U6" s="1"/>
      <c r="V6" s="1"/>
      <c r="W6" s="1"/>
      <c r="X6" s="1"/>
      <c r="Y6" s="1"/>
      <c r="Z6" s="1"/>
      <c r="AA6" s="1"/>
      <c r="AB6" s="1"/>
      <c r="AC6" s="1"/>
      <c r="AD6" s="1"/>
      <c r="AE6" s="1"/>
      <c r="AF6" s="1"/>
      <c r="AG6" s="1"/>
      <c r="AH6" s="1"/>
      <c r="AI6" s="1"/>
      <c r="AJ6" s="1"/>
    </row>
    <row r="7" spans="1:36" ht="13.5" customHeight="1" thickBot="1" x14ac:dyDescent="0.25">
      <c r="A7" s="473" t="s">
        <v>65</v>
      </c>
      <c r="B7" s="473"/>
      <c r="C7" s="473"/>
      <c r="D7" s="473"/>
      <c r="E7" s="474"/>
      <c r="F7" s="473" t="s">
        <v>66</v>
      </c>
      <c r="G7" s="473"/>
      <c r="H7" s="474"/>
      <c r="I7" s="474"/>
      <c r="J7" s="474"/>
      <c r="K7" s="475" t="s">
        <v>67</v>
      </c>
      <c r="L7" s="476"/>
      <c r="M7" s="477"/>
      <c r="N7" s="477"/>
      <c r="O7" s="477"/>
      <c r="P7" s="478"/>
      <c r="R7" s="1"/>
      <c r="S7" s="1"/>
      <c r="T7" s="1"/>
      <c r="U7" s="1"/>
      <c r="V7" s="1"/>
      <c r="W7" s="1"/>
      <c r="X7" s="1"/>
      <c r="Y7" s="1"/>
      <c r="Z7" s="1"/>
      <c r="AA7" s="1"/>
      <c r="AB7" s="1"/>
      <c r="AC7" s="1"/>
      <c r="AD7" s="1"/>
      <c r="AE7" s="1"/>
      <c r="AF7" s="1"/>
      <c r="AG7" s="1"/>
      <c r="AH7" s="1"/>
      <c r="AI7" s="1"/>
      <c r="AJ7" s="1"/>
    </row>
    <row r="8" spans="1:36" ht="13.5" thickBot="1" x14ac:dyDescent="0.25">
      <c r="A8" s="479" t="s">
        <v>1</v>
      </c>
      <c r="B8" s="480"/>
      <c r="C8" s="480"/>
      <c r="D8" s="480"/>
      <c r="E8" s="481"/>
      <c r="F8" s="480"/>
      <c r="G8" s="480"/>
      <c r="H8" s="481"/>
      <c r="I8" s="481"/>
      <c r="J8" s="481"/>
      <c r="K8" s="481"/>
      <c r="L8" s="481"/>
      <c r="M8" s="480"/>
      <c r="N8" s="480"/>
      <c r="O8" s="480"/>
      <c r="P8" s="482"/>
      <c r="R8" s="1"/>
      <c r="S8" s="1"/>
      <c r="T8" s="1"/>
      <c r="U8" s="1"/>
      <c r="V8" s="1"/>
      <c r="W8" s="1"/>
      <c r="X8" s="1"/>
      <c r="Y8" s="1"/>
      <c r="Z8" s="1"/>
      <c r="AA8" s="1"/>
      <c r="AB8" s="1"/>
      <c r="AC8" s="1"/>
      <c r="AD8" s="1"/>
      <c r="AE8" s="1"/>
      <c r="AF8" s="1"/>
      <c r="AG8" s="1"/>
      <c r="AH8" s="1"/>
      <c r="AI8" s="1"/>
      <c r="AJ8" s="1"/>
    </row>
    <row r="9" spans="1:36" ht="12.75" customHeight="1" x14ac:dyDescent="0.2">
      <c r="A9" s="466" t="s">
        <v>68</v>
      </c>
      <c r="B9" s="467"/>
      <c r="C9" s="467"/>
      <c r="D9" s="467"/>
      <c r="E9" s="467"/>
      <c r="F9" s="467"/>
      <c r="G9" s="467"/>
      <c r="H9" s="467"/>
      <c r="I9" s="467"/>
      <c r="J9" s="467"/>
      <c r="K9" s="467"/>
      <c r="L9" s="467"/>
      <c r="M9" s="467"/>
      <c r="N9" s="467"/>
      <c r="O9" s="467"/>
      <c r="P9" s="468"/>
      <c r="R9" s="3"/>
      <c r="S9" s="3"/>
      <c r="T9" s="3"/>
      <c r="U9" s="3"/>
      <c r="V9" s="3"/>
      <c r="W9" s="3"/>
      <c r="X9" s="3"/>
      <c r="Y9" s="3"/>
      <c r="Z9" s="3"/>
      <c r="AA9" s="3"/>
      <c r="AB9" s="3"/>
      <c r="AC9" s="3"/>
      <c r="AD9" s="3"/>
      <c r="AE9" s="3"/>
      <c r="AF9" s="3"/>
      <c r="AG9" s="3"/>
      <c r="AH9" s="3"/>
      <c r="AI9" s="3"/>
      <c r="AJ9" s="3"/>
    </row>
    <row r="10" spans="1:36" ht="12.75" customHeight="1" x14ac:dyDescent="0.2">
      <c r="A10" s="438" t="s">
        <v>3</v>
      </c>
      <c r="B10" s="439"/>
      <c r="C10" s="439"/>
      <c r="D10" s="439"/>
      <c r="E10" s="439"/>
      <c r="F10" s="439"/>
      <c r="G10" s="439"/>
      <c r="H10" s="439"/>
      <c r="I10" s="439"/>
      <c r="J10" s="439"/>
      <c r="K10" s="439"/>
      <c r="L10" s="439"/>
      <c r="M10" s="439"/>
      <c r="N10" s="439"/>
      <c r="O10" s="439"/>
      <c r="P10" s="440"/>
      <c r="R10" s="3"/>
      <c r="S10" s="3"/>
      <c r="T10" s="3"/>
      <c r="U10" s="3"/>
      <c r="V10" s="3"/>
      <c r="W10" s="3"/>
      <c r="X10" s="3"/>
      <c r="Y10" s="3"/>
      <c r="Z10" s="3"/>
      <c r="AA10" s="3"/>
      <c r="AB10" s="3"/>
      <c r="AC10" s="3"/>
      <c r="AD10" s="3"/>
      <c r="AE10" s="3"/>
      <c r="AF10" s="3"/>
      <c r="AG10" s="3"/>
      <c r="AH10" s="3"/>
      <c r="AI10" s="3"/>
      <c r="AJ10" s="3"/>
    </row>
    <row r="11" spans="1:36" ht="13.5" thickBot="1" x14ac:dyDescent="0.25">
      <c r="A11" s="441"/>
      <c r="B11" s="442"/>
      <c r="C11" s="442"/>
      <c r="D11" s="442"/>
      <c r="E11" s="442"/>
      <c r="F11" s="442"/>
      <c r="G11" s="442"/>
      <c r="H11" s="442"/>
      <c r="I11" s="442"/>
      <c r="J11" s="442"/>
      <c r="K11" s="442"/>
      <c r="L11" s="442"/>
      <c r="M11" s="442"/>
      <c r="N11" s="442"/>
      <c r="O11" s="442"/>
      <c r="P11" s="443"/>
      <c r="R11" s="3"/>
      <c r="S11" s="3"/>
      <c r="T11" s="3"/>
      <c r="U11" s="3"/>
      <c r="V11" s="3"/>
      <c r="W11" s="3"/>
      <c r="X11" s="3"/>
      <c r="Y11" s="3"/>
      <c r="Z11" s="3"/>
      <c r="AA11" s="3"/>
      <c r="AB11" s="3"/>
      <c r="AC11" s="3"/>
      <c r="AD11" s="3"/>
      <c r="AE11" s="3"/>
      <c r="AF11" s="3"/>
      <c r="AG11" s="3"/>
      <c r="AH11" s="3"/>
      <c r="AI11" s="3"/>
      <c r="AJ11" s="3"/>
    </row>
    <row r="12" spans="1:36" ht="12.75" customHeight="1" x14ac:dyDescent="0.2">
      <c r="A12" s="438" t="s">
        <v>69</v>
      </c>
      <c r="B12" s="439"/>
      <c r="C12" s="439"/>
      <c r="D12" s="439"/>
      <c r="E12" s="439"/>
      <c r="F12" s="439"/>
      <c r="G12" s="439"/>
      <c r="H12" s="439"/>
      <c r="I12" s="439"/>
      <c r="J12" s="439"/>
      <c r="K12" s="439"/>
      <c r="L12" s="439"/>
      <c r="M12" s="439"/>
      <c r="N12" s="439"/>
      <c r="O12" s="439"/>
      <c r="P12" s="440"/>
      <c r="R12" s="447" t="s">
        <v>5</v>
      </c>
      <c r="S12" s="448"/>
      <c r="T12" s="449"/>
      <c r="U12" s="449"/>
      <c r="V12" s="449"/>
      <c r="W12" s="449"/>
      <c r="X12" s="449"/>
      <c r="Y12" s="449"/>
      <c r="Z12" s="449"/>
      <c r="AA12" s="449"/>
      <c r="AB12" s="449"/>
      <c r="AC12" s="449"/>
      <c r="AD12" s="449"/>
      <c r="AE12" s="449"/>
      <c r="AF12" s="449"/>
      <c r="AG12" s="449"/>
      <c r="AH12" s="449"/>
      <c r="AI12" s="449"/>
      <c r="AJ12" s="450"/>
    </row>
    <row r="13" spans="1:36" ht="13.5" thickBot="1" x14ac:dyDescent="0.25">
      <c r="A13" s="444"/>
      <c r="B13" s="445"/>
      <c r="C13" s="445"/>
      <c r="D13" s="445"/>
      <c r="E13" s="445"/>
      <c r="F13" s="445"/>
      <c r="G13" s="445"/>
      <c r="H13" s="445"/>
      <c r="I13" s="445"/>
      <c r="J13" s="445"/>
      <c r="K13" s="445"/>
      <c r="L13" s="445"/>
      <c r="M13" s="445"/>
      <c r="N13" s="445"/>
      <c r="O13" s="445"/>
      <c r="P13" s="446"/>
      <c r="R13" s="451"/>
      <c r="S13" s="452"/>
      <c r="T13" s="453"/>
      <c r="U13" s="453"/>
      <c r="V13" s="453"/>
      <c r="W13" s="453"/>
      <c r="X13" s="453"/>
      <c r="Y13" s="453"/>
      <c r="Z13" s="453"/>
      <c r="AA13" s="453"/>
      <c r="AB13" s="453"/>
      <c r="AC13" s="453"/>
      <c r="AD13" s="453"/>
      <c r="AE13" s="453"/>
      <c r="AF13" s="453"/>
      <c r="AG13" s="453"/>
      <c r="AH13" s="453"/>
      <c r="AI13" s="453"/>
      <c r="AJ13" s="454"/>
    </row>
    <row r="14" spans="1:36" ht="13.5" thickBot="1" x14ac:dyDescent="0.25">
      <c r="A14" s="435" t="s">
        <v>6</v>
      </c>
      <c r="B14" s="455" t="s">
        <v>7</v>
      </c>
      <c r="C14" s="456"/>
      <c r="D14" s="456"/>
      <c r="E14" s="456"/>
      <c r="F14" s="457"/>
      <c r="G14" s="435" t="s">
        <v>8</v>
      </c>
      <c r="H14" s="458" t="s">
        <v>9</v>
      </c>
      <c r="I14" s="459"/>
      <c r="J14" s="459"/>
      <c r="K14" s="460"/>
      <c r="L14" s="461" t="s">
        <v>10</v>
      </c>
      <c r="M14" s="435" t="s">
        <v>11</v>
      </c>
      <c r="N14" s="435" t="s">
        <v>12</v>
      </c>
      <c r="O14" s="435" t="s">
        <v>13</v>
      </c>
      <c r="P14" s="435" t="s">
        <v>14</v>
      </c>
      <c r="Q14" s="4"/>
      <c r="R14" s="437" t="s">
        <v>7</v>
      </c>
      <c r="S14" s="437"/>
      <c r="T14" s="463" t="s">
        <v>15</v>
      </c>
      <c r="U14" s="463"/>
      <c r="V14" s="463"/>
      <c r="W14" s="463"/>
      <c r="X14" s="463" t="s">
        <v>16</v>
      </c>
      <c r="Y14" s="463"/>
      <c r="Z14" s="463"/>
      <c r="AA14" s="463"/>
      <c r="AB14" s="463" t="s">
        <v>17</v>
      </c>
      <c r="AC14" s="463"/>
      <c r="AD14" s="463"/>
      <c r="AE14" s="463"/>
      <c r="AF14" s="463" t="s">
        <v>18</v>
      </c>
      <c r="AG14" s="463"/>
      <c r="AH14" s="463"/>
      <c r="AI14" s="463"/>
      <c r="AJ14" s="464" t="s">
        <v>19</v>
      </c>
    </row>
    <row r="15" spans="1:36" ht="26.25" thickBot="1" x14ac:dyDescent="0.25">
      <c r="A15" s="436"/>
      <c r="B15" s="5" t="s">
        <v>20</v>
      </c>
      <c r="C15" s="5" t="s">
        <v>21</v>
      </c>
      <c r="D15" s="5" t="s">
        <v>22</v>
      </c>
      <c r="E15" s="6" t="s">
        <v>23</v>
      </c>
      <c r="F15" s="5" t="s">
        <v>24</v>
      </c>
      <c r="G15" s="436"/>
      <c r="H15" s="6" t="s">
        <v>25</v>
      </c>
      <c r="I15" s="6" t="s">
        <v>26</v>
      </c>
      <c r="J15" s="6" t="s">
        <v>27</v>
      </c>
      <c r="K15" s="6" t="s">
        <v>28</v>
      </c>
      <c r="L15" s="462"/>
      <c r="M15" s="436"/>
      <c r="N15" s="436"/>
      <c r="O15" s="436"/>
      <c r="P15" s="436"/>
      <c r="Q15" s="4"/>
      <c r="R15" s="27" t="s">
        <v>20</v>
      </c>
      <c r="S15" s="27" t="s">
        <v>21</v>
      </c>
      <c r="T15" s="29" t="s">
        <v>29</v>
      </c>
      <c r="U15" s="29" t="s">
        <v>30</v>
      </c>
      <c r="V15" s="29" t="s">
        <v>31</v>
      </c>
      <c r="W15" s="28" t="s">
        <v>32</v>
      </c>
      <c r="X15" s="29" t="s">
        <v>33</v>
      </c>
      <c r="Y15" s="29" t="s">
        <v>34</v>
      </c>
      <c r="Z15" s="29" t="s">
        <v>35</v>
      </c>
      <c r="AA15" s="28" t="s">
        <v>36</v>
      </c>
      <c r="AB15" s="29" t="s">
        <v>37</v>
      </c>
      <c r="AC15" s="29" t="s">
        <v>38</v>
      </c>
      <c r="AD15" s="29" t="s">
        <v>39</v>
      </c>
      <c r="AE15" s="28" t="s">
        <v>40</v>
      </c>
      <c r="AF15" s="29" t="s">
        <v>41</v>
      </c>
      <c r="AG15" s="29" t="s">
        <v>42</v>
      </c>
      <c r="AH15" s="29" t="s">
        <v>43</v>
      </c>
      <c r="AI15" s="28" t="s">
        <v>44</v>
      </c>
      <c r="AJ15" s="465"/>
    </row>
    <row r="16" spans="1:36" ht="90" thickBot="1" x14ac:dyDescent="0.25">
      <c r="A16" s="30" t="s">
        <v>70</v>
      </c>
      <c r="B16" s="31" t="s">
        <v>71</v>
      </c>
      <c r="C16" s="31" t="s">
        <v>72</v>
      </c>
      <c r="D16" s="31" t="s">
        <v>45</v>
      </c>
      <c r="E16" s="32">
        <f>+AJ16</f>
        <v>250</v>
      </c>
      <c r="F16" s="33" t="s">
        <v>46</v>
      </c>
      <c r="G16" s="30" t="s">
        <v>73</v>
      </c>
      <c r="H16" s="34">
        <f>+W16</f>
        <v>60</v>
      </c>
      <c r="I16" s="34">
        <f>+AA16</f>
        <v>60</v>
      </c>
      <c r="J16" s="34">
        <f>+AE16</f>
        <v>60</v>
      </c>
      <c r="K16" s="34">
        <f>+AI16</f>
        <v>70</v>
      </c>
      <c r="L16" s="35">
        <v>5517426.0030157007</v>
      </c>
      <c r="M16" s="36" t="s">
        <v>74</v>
      </c>
      <c r="N16" s="36" t="s">
        <v>75</v>
      </c>
      <c r="O16" s="30" t="s">
        <v>76</v>
      </c>
      <c r="P16" s="37"/>
      <c r="Q16" s="38"/>
      <c r="R16" s="31" t="s">
        <v>71</v>
      </c>
      <c r="S16" s="31" t="s">
        <v>72</v>
      </c>
      <c r="T16" s="39">
        <v>20</v>
      </c>
      <c r="U16" s="39">
        <v>20</v>
      </c>
      <c r="V16" s="39">
        <v>20</v>
      </c>
      <c r="W16" s="40">
        <f>+IF($D16="Porcentaje",IF(AND(T16&lt;&gt;"",U16="",V16=""),T16,IF(AND(T16&lt;&gt;"",U16&lt;&gt;"",V16=""),U16,IF(AND(T16&lt;&gt;"",U16&lt;&gt;"",V16&lt;&gt;""),V16,0))),SUM(T16:V16))</f>
        <v>60</v>
      </c>
      <c r="X16" s="39">
        <v>20</v>
      </c>
      <c r="Y16" s="39">
        <v>20</v>
      </c>
      <c r="Z16" s="39">
        <v>20</v>
      </c>
      <c r="AA16" s="40">
        <f>+IF($D16="Porcentaje",IF(AND(X16&lt;&gt;"",Y16="",Z16=""),X16,IF(AND(X16&lt;&gt;"",Y16&lt;&gt;"",Z16=""),Y16,IF(AND(X16&lt;&gt;"",Y16&lt;&gt;"",Z16&lt;&gt;""),Z16,0))),SUM(X16:Z16))</f>
        <v>60</v>
      </c>
      <c r="AB16" s="39">
        <v>20</v>
      </c>
      <c r="AC16" s="39">
        <v>20</v>
      </c>
      <c r="AD16" s="39">
        <v>20</v>
      </c>
      <c r="AE16" s="40">
        <f>+IF($D16="Porcentaje",IF(AND(AB16&lt;&gt;"",AC16="",AD16=""),AB16,IF(AND(AB16&lt;&gt;"",AC16&lt;&gt;"",AD16=""),AC16,IF(AND(AB16&lt;&gt;"",AC16&lt;&gt;"",AD16&lt;&gt;""),AD16,0))),SUM(AB16:AD16))</f>
        <v>60</v>
      </c>
      <c r="AF16" s="39">
        <v>20</v>
      </c>
      <c r="AG16" s="39">
        <v>20</v>
      </c>
      <c r="AH16" s="39">
        <v>30</v>
      </c>
      <c r="AI16" s="40">
        <f>+IF($D16="Porcentaje",IF(AND(AF16&lt;&gt;"",AG16="",AH16=""),AF16,IF(AND(AF16&lt;&gt;"",AG16&lt;&gt;"",AH16=""),AG16,IF(AND(AF16&lt;&gt;"",AG16&lt;&gt;"",AH16&lt;&gt;""),AH16,0))),SUM(AF16:AH16))</f>
        <v>70</v>
      </c>
      <c r="AJ16" s="41">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250</v>
      </c>
    </row>
    <row r="17" spans="1:36" ht="51.75" thickBot="1" x14ac:dyDescent="0.25">
      <c r="A17" s="432" t="s">
        <v>77</v>
      </c>
      <c r="B17" s="31" t="s">
        <v>78</v>
      </c>
      <c r="C17" s="31" t="s">
        <v>79</v>
      </c>
      <c r="D17" s="31" t="s">
        <v>45</v>
      </c>
      <c r="E17" s="32">
        <f t="shared" ref="E17:E30" si="0">+AJ17</f>
        <v>250</v>
      </c>
      <c r="F17" s="33" t="s">
        <v>46</v>
      </c>
      <c r="G17" s="30" t="s">
        <v>80</v>
      </c>
      <c r="H17" s="34">
        <f t="shared" ref="H17:H30" si="1">+W17</f>
        <v>60</v>
      </c>
      <c r="I17" s="34">
        <f t="shared" ref="I17:I30" si="2">+AA17</f>
        <v>60</v>
      </c>
      <c r="J17" s="34">
        <f t="shared" ref="J17:J30" si="3">+AE17</f>
        <v>60</v>
      </c>
      <c r="K17" s="34">
        <f t="shared" ref="K17:K30" si="4">+AI17</f>
        <v>70</v>
      </c>
      <c r="L17" s="35">
        <v>353115.26419300487</v>
      </c>
      <c r="M17" s="36" t="s">
        <v>74</v>
      </c>
      <c r="N17" s="36" t="s">
        <v>81</v>
      </c>
      <c r="O17" s="30" t="s">
        <v>82</v>
      </c>
      <c r="P17" s="37"/>
      <c r="Q17" s="38"/>
      <c r="R17" s="31" t="s">
        <v>78</v>
      </c>
      <c r="S17" s="31" t="s">
        <v>79</v>
      </c>
      <c r="T17" s="39">
        <v>20</v>
      </c>
      <c r="U17" s="39">
        <v>20</v>
      </c>
      <c r="V17" s="39">
        <v>20</v>
      </c>
      <c r="W17" s="40">
        <f t="shared" ref="W17:W23" si="5">+IF($D17="Porcentaje",IF(AND(T17&lt;&gt;"",U17="",V17=""),T17,IF(AND(T17&lt;&gt;"",U17&lt;&gt;"",V17=""),U17,IF(AND(T17&lt;&gt;"",U17&lt;&gt;"",V17&lt;&gt;""),V17,0))),SUM(T17:V17))</f>
        <v>60</v>
      </c>
      <c r="X17" s="39">
        <v>20</v>
      </c>
      <c r="Y17" s="39">
        <v>20</v>
      </c>
      <c r="Z17" s="39">
        <v>20</v>
      </c>
      <c r="AA17" s="40">
        <f t="shared" ref="AA17:AA30" si="6">+IF($D17="Porcentaje",IF(AND(X17&lt;&gt;"",Y17="",Z17=""),X17,IF(AND(X17&lt;&gt;"",Y17&lt;&gt;"",Z17=""),Y17,IF(AND(X17&lt;&gt;"",Y17&lt;&gt;"",Z17&lt;&gt;""),Z17,0))),SUM(X17:Z17))</f>
        <v>60</v>
      </c>
      <c r="AB17" s="39">
        <v>20</v>
      </c>
      <c r="AC17" s="39">
        <v>20</v>
      </c>
      <c r="AD17" s="39">
        <v>20</v>
      </c>
      <c r="AE17" s="40">
        <f t="shared" ref="AE17:AE30" si="7">+IF($D17="Porcentaje",IF(AND(AB17&lt;&gt;"",AC17="",AD17=""),AB17,IF(AND(AB17&lt;&gt;"",AC17&lt;&gt;"",AD17=""),AC17,IF(AND(AB17&lt;&gt;"",AC17&lt;&gt;"",AD17&lt;&gt;""),AD17,0))),SUM(AB17:AD17))</f>
        <v>60</v>
      </c>
      <c r="AF17" s="39">
        <v>20</v>
      </c>
      <c r="AG17" s="39">
        <v>20</v>
      </c>
      <c r="AH17" s="39">
        <v>30</v>
      </c>
      <c r="AI17" s="40">
        <f t="shared" ref="AI17:AI30" si="8">+IF($D17="Porcentaje",IF(AND(AF17&lt;&gt;"",AG17="",AH17=""),AF17,IF(AND(AF17&lt;&gt;"",AG17&lt;&gt;"",AH17=""),AG17,IF(AND(AF17&lt;&gt;"",AG17&lt;&gt;"",AH17&lt;&gt;""),AH17,0))),SUM(AF17:AH17))</f>
        <v>70</v>
      </c>
      <c r="AJ17" s="41">
        <f t="shared" ref="AJ17:AJ30" si="9">+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250</v>
      </c>
    </row>
    <row r="18" spans="1:36" ht="51.75" thickBot="1" x14ac:dyDescent="0.25">
      <c r="A18" s="433"/>
      <c r="B18" s="31" t="s">
        <v>83</v>
      </c>
      <c r="C18" s="31" t="s">
        <v>84</v>
      </c>
      <c r="D18" s="31" t="s">
        <v>45</v>
      </c>
      <c r="E18" s="32">
        <f t="shared" si="0"/>
        <v>2832</v>
      </c>
      <c r="F18" s="33" t="s">
        <v>46</v>
      </c>
      <c r="G18" s="30" t="s">
        <v>85</v>
      </c>
      <c r="H18" s="34">
        <f t="shared" si="1"/>
        <v>708</v>
      </c>
      <c r="I18" s="34">
        <f t="shared" si="2"/>
        <v>708</v>
      </c>
      <c r="J18" s="34">
        <f t="shared" si="3"/>
        <v>708</v>
      </c>
      <c r="K18" s="34">
        <f t="shared" si="4"/>
        <v>708</v>
      </c>
      <c r="L18" s="35">
        <v>529672.89628950728</v>
      </c>
      <c r="M18" s="36" t="s">
        <v>86</v>
      </c>
      <c r="N18" s="36" t="s">
        <v>87</v>
      </c>
      <c r="O18" s="30" t="s">
        <v>88</v>
      </c>
      <c r="P18" s="37"/>
      <c r="Q18" s="38"/>
      <c r="R18" s="31" t="s">
        <v>83</v>
      </c>
      <c r="S18" s="31" t="s">
        <v>84</v>
      </c>
      <c r="T18" s="39">
        <v>236</v>
      </c>
      <c r="U18" s="39">
        <v>236</v>
      </c>
      <c r="V18" s="39">
        <v>236</v>
      </c>
      <c r="W18" s="40">
        <f t="shared" si="5"/>
        <v>708</v>
      </c>
      <c r="X18" s="39">
        <v>236</v>
      </c>
      <c r="Y18" s="39">
        <v>236</v>
      </c>
      <c r="Z18" s="39">
        <v>236</v>
      </c>
      <c r="AA18" s="40">
        <f t="shared" si="6"/>
        <v>708</v>
      </c>
      <c r="AB18" s="39">
        <v>236</v>
      </c>
      <c r="AC18" s="39">
        <v>236</v>
      </c>
      <c r="AD18" s="39">
        <v>236</v>
      </c>
      <c r="AE18" s="40">
        <f t="shared" si="7"/>
        <v>708</v>
      </c>
      <c r="AF18" s="39">
        <v>236</v>
      </c>
      <c r="AG18" s="39">
        <v>236</v>
      </c>
      <c r="AH18" s="39">
        <v>236</v>
      </c>
      <c r="AI18" s="40">
        <f t="shared" si="8"/>
        <v>708</v>
      </c>
      <c r="AJ18" s="41">
        <f t="shared" si="9"/>
        <v>2832</v>
      </c>
    </row>
    <row r="19" spans="1:36" ht="102.75" thickBot="1" x14ac:dyDescent="0.25">
      <c r="A19" s="433"/>
      <c r="B19" s="31" t="s">
        <v>89</v>
      </c>
      <c r="C19" s="31" t="s">
        <v>90</v>
      </c>
      <c r="D19" s="31" t="s">
        <v>45</v>
      </c>
      <c r="E19" s="32">
        <f t="shared" si="0"/>
        <v>2</v>
      </c>
      <c r="F19" s="33" t="s">
        <v>46</v>
      </c>
      <c r="G19" s="30" t="s">
        <v>91</v>
      </c>
      <c r="H19" s="34">
        <f t="shared" si="1"/>
        <v>0</v>
      </c>
      <c r="I19" s="34">
        <f t="shared" si="2"/>
        <v>0</v>
      </c>
      <c r="J19" s="34">
        <f t="shared" si="3"/>
        <v>1</v>
      </c>
      <c r="K19" s="34">
        <f t="shared" si="4"/>
        <v>1</v>
      </c>
      <c r="L19" s="35">
        <v>882788.16048251209</v>
      </c>
      <c r="M19" s="36" t="s">
        <v>74</v>
      </c>
      <c r="N19" s="42" t="s">
        <v>92</v>
      </c>
      <c r="O19" s="30" t="s">
        <v>93</v>
      </c>
      <c r="P19" s="37"/>
      <c r="Q19" s="38"/>
      <c r="R19" s="31" t="s">
        <v>89</v>
      </c>
      <c r="S19" s="31" t="s">
        <v>90</v>
      </c>
      <c r="T19" s="39">
        <v>0</v>
      </c>
      <c r="U19" s="39">
        <v>0</v>
      </c>
      <c r="V19" s="39">
        <v>0</v>
      </c>
      <c r="W19" s="40">
        <f t="shared" si="5"/>
        <v>0</v>
      </c>
      <c r="X19" s="39">
        <v>0</v>
      </c>
      <c r="Y19" s="39">
        <v>0</v>
      </c>
      <c r="Z19" s="39">
        <v>0</v>
      </c>
      <c r="AA19" s="40">
        <f t="shared" si="6"/>
        <v>0</v>
      </c>
      <c r="AB19" s="39">
        <v>1</v>
      </c>
      <c r="AC19" s="39">
        <v>0</v>
      </c>
      <c r="AD19" s="39">
        <v>0</v>
      </c>
      <c r="AE19" s="40">
        <f t="shared" si="7"/>
        <v>1</v>
      </c>
      <c r="AF19" s="39">
        <v>0</v>
      </c>
      <c r="AG19" s="39">
        <v>0</v>
      </c>
      <c r="AH19" s="39">
        <v>1</v>
      </c>
      <c r="AI19" s="40">
        <f t="shared" si="8"/>
        <v>1</v>
      </c>
      <c r="AJ19" s="41">
        <f t="shared" si="9"/>
        <v>2</v>
      </c>
    </row>
    <row r="20" spans="1:36" ht="64.5" thickBot="1" x14ac:dyDescent="0.25">
      <c r="A20" s="433"/>
      <c r="B20" s="31" t="s">
        <v>94</v>
      </c>
      <c r="C20" s="31" t="s">
        <v>95</v>
      </c>
      <c r="D20" s="31" t="s">
        <v>45</v>
      </c>
      <c r="E20" s="32">
        <f t="shared" si="0"/>
        <v>12</v>
      </c>
      <c r="F20" s="33" t="s">
        <v>96</v>
      </c>
      <c r="G20" s="30" t="s">
        <v>97</v>
      </c>
      <c r="H20" s="34">
        <f t="shared" si="1"/>
        <v>3</v>
      </c>
      <c r="I20" s="34">
        <f t="shared" si="2"/>
        <v>3</v>
      </c>
      <c r="J20" s="34">
        <f t="shared" si="3"/>
        <v>3</v>
      </c>
      <c r="K20" s="34">
        <f t="shared" si="4"/>
        <v>3</v>
      </c>
      <c r="L20" s="35">
        <v>441394.08024125604</v>
      </c>
      <c r="M20" s="36" t="s">
        <v>74</v>
      </c>
      <c r="N20" s="36" t="s">
        <v>87</v>
      </c>
      <c r="O20" s="30" t="s">
        <v>98</v>
      </c>
      <c r="P20" s="37"/>
      <c r="Q20" s="38"/>
      <c r="R20" s="31" t="s">
        <v>94</v>
      </c>
      <c r="S20" s="31" t="s">
        <v>95</v>
      </c>
      <c r="T20" s="39">
        <v>1</v>
      </c>
      <c r="U20" s="39">
        <v>1</v>
      </c>
      <c r="V20" s="39">
        <v>1</v>
      </c>
      <c r="W20" s="40">
        <f t="shared" si="5"/>
        <v>3</v>
      </c>
      <c r="X20" s="39">
        <v>1</v>
      </c>
      <c r="Y20" s="39">
        <v>1</v>
      </c>
      <c r="Z20" s="39">
        <v>1</v>
      </c>
      <c r="AA20" s="40">
        <f t="shared" si="6"/>
        <v>3</v>
      </c>
      <c r="AB20" s="39">
        <v>1</v>
      </c>
      <c r="AC20" s="39">
        <v>1</v>
      </c>
      <c r="AD20" s="39">
        <v>1</v>
      </c>
      <c r="AE20" s="40">
        <f t="shared" si="7"/>
        <v>3</v>
      </c>
      <c r="AF20" s="39">
        <v>1</v>
      </c>
      <c r="AG20" s="39">
        <v>1</v>
      </c>
      <c r="AH20" s="39">
        <v>1</v>
      </c>
      <c r="AI20" s="40">
        <f t="shared" si="8"/>
        <v>3</v>
      </c>
      <c r="AJ20" s="41">
        <f t="shared" si="9"/>
        <v>12</v>
      </c>
    </row>
    <row r="21" spans="1:36" ht="90" thickBot="1" x14ac:dyDescent="0.25">
      <c r="A21" s="434"/>
      <c r="B21" s="31" t="s">
        <v>99</v>
      </c>
      <c r="C21" s="31" t="s">
        <v>100</v>
      </c>
      <c r="D21" s="31" t="s">
        <v>45</v>
      </c>
      <c r="E21" s="32">
        <f t="shared" si="0"/>
        <v>12</v>
      </c>
      <c r="F21" s="33" t="s">
        <v>46</v>
      </c>
      <c r="G21" s="30" t="s">
        <v>101</v>
      </c>
      <c r="H21" s="34">
        <f t="shared" si="1"/>
        <v>3</v>
      </c>
      <c r="I21" s="34">
        <f t="shared" si="2"/>
        <v>3</v>
      </c>
      <c r="J21" s="34">
        <f t="shared" si="3"/>
        <v>3</v>
      </c>
      <c r="K21" s="34">
        <f t="shared" si="4"/>
        <v>3</v>
      </c>
      <c r="L21" s="35">
        <v>2206970.4012062806</v>
      </c>
      <c r="M21" s="36" t="s">
        <v>102</v>
      </c>
      <c r="N21" s="36" t="s">
        <v>103</v>
      </c>
      <c r="O21" s="30" t="s">
        <v>104</v>
      </c>
      <c r="P21" s="37"/>
      <c r="Q21" s="38"/>
      <c r="R21" s="31" t="s">
        <v>99</v>
      </c>
      <c r="S21" s="31" t="s">
        <v>100</v>
      </c>
      <c r="T21" s="39">
        <v>1</v>
      </c>
      <c r="U21" s="39">
        <v>1</v>
      </c>
      <c r="V21" s="39">
        <v>1</v>
      </c>
      <c r="W21" s="40">
        <f t="shared" si="5"/>
        <v>3</v>
      </c>
      <c r="X21" s="39">
        <v>1</v>
      </c>
      <c r="Y21" s="39">
        <v>1</v>
      </c>
      <c r="Z21" s="39">
        <v>1</v>
      </c>
      <c r="AA21" s="40">
        <f t="shared" si="6"/>
        <v>3</v>
      </c>
      <c r="AB21" s="39">
        <v>1</v>
      </c>
      <c r="AC21" s="39">
        <v>1</v>
      </c>
      <c r="AD21" s="39">
        <v>1</v>
      </c>
      <c r="AE21" s="40">
        <f t="shared" si="7"/>
        <v>3</v>
      </c>
      <c r="AF21" s="39">
        <v>1</v>
      </c>
      <c r="AG21" s="39">
        <v>1</v>
      </c>
      <c r="AH21" s="39">
        <v>1</v>
      </c>
      <c r="AI21" s="40">
        <f t="shared" si="8"/>
        <v>3</v>
      </c>
      <c r="AJ21" s="41">
        <f t="shared" si="9"/>
        <v>12</v>
      </c>
    </row>
    <row r="22" spans="1:36" ht="90" thickBot="1" x14ac:dyDescent="0.25">
      <c r="A22" s="432" t="s">
        <v>77</v>
      </c>
      <c r="B22" s="31" t="s">
        <v>105</v>
      </c>
      <c r="C22" s="31" t="s">
        <v>106</v>
      </c>
      <c r="D22" s="31" t="s">
        <v>45</v>
      </c>
      <c r="E22" s="32">
        <f t="shared" si="0"/>
        <v>60</v>
      </c>
      <c r="F22" s="33" t="s">
        <v>46</v>
      </c>
      <c r="G22" s="30" t="s">
        <v>107</v>
      </c>
      <c r="H22" s="34">
        <f t="shared" si="1"/>
        <v>15</v>
      </c>
      <c r="I22" s="34">
        <f t="shared" si="2"/>
        <v>15</v>
      </c>
      <c r="J22" s="34">
        <f t="shared" si="3"/>
        <v>15</v>
      </c>
      <c r="K22" s="34">
        <f t="shared" si="4"/>
        <v>15</v>
      </c>
      <c r="L22" s="35">
        <v>11413970.562254418</v>
      </c>
      <c r="M22" s="36" t="s">
        <v>74</v>
      </c>
      <c r="N22" s="42" t="s">
        <v>108</v>
      </c>
      <c r="O22" s="30" t="s">
        <v>109</v>
      </c>
      <c r="P22" s="37"/>
      <c r="Q22" s="38"/>
      <c r="R22" s="31" t="s">
        <v>105</v>
      </c>
      <c r="S22" s="31" t="s">
        <v>106</v>
      </c>
      <c r="T22" s="39">
        <v>5</v>
      </c>
      <c r="U22" s="39">
        <v>5</v>
      </c>
      <c r="V22" s="39">
        <v>5</v>
      </c>
      <c r="W22" s="40">
        <f t="shared" si="5"/>
        <v>15</v>
      </c>
      <c r="X22" s="39">
        <v>5</v>
      </c>
      <c r="Y22" s="39">
        <v>5</v>
      </c>
      <c r="Z22" s="39">
        <v>5</v>
      </c>
      <c r="AA22" s="40">
        <f t="shared" si="6"/>
        <v>15</v>
      </c>
      <c r="AB22" s="39">
        <v>5</v>
      </c>
      <c r="AC22" s="39">
        <v>5</v>
      </c>
      <c r="AD22" s="39">
        <v>5</v>
      </c>
      <c r="AE22" s="40">
        <f t="shared" si="7"/>
        <v>15</v>
      </c>
      <c r="AF22" s="39">
        <v>5</v>
      </c>
      <c r="AG22" s="39">
        <v>5</v>
      </c>
      <c r="AH22" s="39">
        <v>5</v>
      </c>
      <c r="AI22" s="40">
        <f t="shared" si="8"/>
        <v>15</v>
      </c>
      <c r="AJ22" s="41">
        <f t="shared" si="9"/>
        <v>60</v>
      </c>
    </row>
    <row r="23" spans="1:36" ht="102.75" thickBot="1" x14ac:dyDescent="0.25">
      <c r="A23" s="433"/>
      <c r="B23" s="31" t="s">
        <v>110</v>
      </c>
      <c r="C23" s="31" t="s">
        <v>111</v>
      </c>
      <c r="D23" s="31" t="s">
        <v>45</v>
      </c>
      <c r="E23" s="32">
        <f t="shared" si="0"/>
        <v>5</v>
      </c>
      <c r="F23" s="33" t="s">
        <v>46</v>
      </c>
      <c r="G23" s="30" t="s">
        <v>112</v>
      </c>
      <c r="H23" s="34">
        <f t="shared" si="1"/>
        <v>0</v>
      </c>
      <c r="I23" s="34">
        <f t="shared" si="2"/>
        <v>2</v>
      </c>
      <c r="J23" s="34">
        <f t="shared" si="3"/>
        <v>1</v>
      </c>
      <c r="K23" s="34">
        <f t="shared" si="4"/>
        <v>2</v>
      </c>
      <c r="L23" s="35">
        <v>286906.1521568165</v>
      </c>
      <c r="M23" s="36" t="s">
        <v>102</v>
      </c>
      <c r="N23" s="42" t="s">
        <v>92</v>
      </c>
      <c r="O23" s="30" t="s">
        <v>113</v>
      </c>
      <c r="P23" s="37"/>
      <c r="Q23" s="38"/>
      <c r="R23" s="31" t="s">
        <v>110</v>
      </c>
      <c r="S23" s="31" t="s">
        <v>111</v>
      </c>
      <c r="T23" s="43">
        <v>0</v>
      </c>
      <c r="U23" s="43">
        <v>0</v>
      </c>
      <c r="V23" s="43">
        <v>0</v>
      </c>
      <c r="W23" s="40">
        <f t="shared" si="5"/>
        <v>0</v>
      </c>
      <c r="X23" s="43">
        <v>0</v>
      </c>
      <c r="Y23" s="43">
        <v>1</v>
      </c>
      <c r="Z23" s="43">
        <v>1</v>
      </c>
      <c r="AA23" s="40">
        <f t="shared" si="6"/>
        <v>2</v>
      </c>
      <c r="AB23" s="43">
        <v>1</v>
      </c>
      <c r="AC23" s="43">
        <v>0</v>
      </c>
      <c r="AD23" s="43">
        <v>0</v>
      </c>
      <c r="AE23" s="40">
        <f t="shared" si="7"/>
        <v>1</v>
      </c>
      <c r="AF23" s="43">
        <v>1</v>
      </c>
      <c r="AG23" s="43">
        <v>1</v>
      </c>
      <c r="AH23" s="43">
        <v>0</v>
      </c>
      <c r="AI23" s="40">
        <f t="shared" si="8"/>
        <v>2</v>
      </c>
      <c r="AJ23" s="41">
        <f t="shared" si="9"/>
        <v>5</v>
      </c>
    </row>
    <row r="24" spans="1:36" ht="51.75" thickBot="1" x14ac:dyDescent="0.25">
      <c r="A24" s="433"/>
      <c r="B24" s="31" t="s">
        <v>114</v>
      </c>
      <c r="C24" s="31" t="s">
        <v>115</v>
      </c>
      <c r="D24" s="31" t="s">
        <v>45</v>
      </c>
      <c r="E24" s="32">
        <f t="shared" si="0"/>
        <v>12</v>
      </c>
      <c r="F24" s="33" t="s">
        <v>96</v>
      </c>
      <c r="G24" s="30" t="s">
        <v>116</v>
      </c>
      <c r="H24" s="34">
        <f t="shared" si="1"/>
        <v>3</v>
      </c>
      <c r="I24" s="34">
        <f t="shared" si="2"/>
        <v>3</v>
      </c>
      <c r="J24" s="34">
        <f t="shared" si="3"/>
        <v>3</v>
      </c>
      <c r="K24" s="34">
        <f t="shared" si="4"/>
        <v>3</v>
      </c>
      <c r="L24" s="35">
        <v>375184.96820506774</v>
      </c>
      <c r="M24" s="36" t="s">
        <v>74</v>
      </c>
      <c r="N24" s="36" t="s">
        <v>103</v>
      </c>
      <c r="O24" s="30" t="s">
        <v>117</v>
      </c>
      <c r="P24" s="37"/>
      <c r="Q24" s="38"/>
      <c r="R24" s="31" t="s">
        <v>114</v>
      </c>
      <c r="S24" s="31" t="s">
        <v>115</v>
      </c>
      <c r="T24" s="39">
        <v>1</v>
      </c>
      <c r="U24" s="39">
        <v>1</v>
      </c>
      <c r="V24" s="39">
        <v>1</v>
      </c>
      <c r="W24" s="40">
        <f t="shared" ref="W24:W30" si="10">+IF($D24="Porcentaje",IF(AND(T24&lt;&gt;"",U24="",V24=""),T24,IF(AND(T24&lt;&gt;"",U24&lt;&gt;"",V24=""),U24,IF(AND(T24&lt;&gt;"",U24&lt;&gt;"",V24&lt;&gt;""),V24,0))),SUM(T24:V24))</f>
        <v>3</v>
      </c>
      <c r="X24" s="39">
        <v>1</v>
      </c>
      <c r="Y24" s="39">
        <v>1</v>
      </c>
      <c r="Z24" s="39">
        <v>1</v>
      </c>
      <c r="AA24" s="40">
        <f t="shared" si="6"/>
        <v>3</v>
      </c>
      <c r="AB24" s="39">
        <v>1</v>
      </c>
      <c r="AC24" s="39">
        <v>1</v>
      </c>
      <c r="AD24" s="39">
        <v>1</v>
      </c>
      <c r="AE24" s="40">
        <f t="shared" si="7"/>
        <v>3</v>
      </c>
      <c r="AF24" s="39">
        <v>1</v>
      </c>
      <c r="AG24" s="39">
        <v>1</v>
      </c>
      <c r="AH24" s="39">
        <v>1</v>
      </c>
      <c r="AI24" s="40">
        <f t="shared" si="8"/>
        <v>3</v>
      </c>
      <c r="AJ24" s="41">
        <f t="shared" si="9"/>
        <v>12</v>
      </c>
    </row>
    <row r="25" spans="1:36" ht="102.75" thickBot="1" x14ac:dyDescent="0.25">
      <c r="A25" s="434"/>
      <c r="B25" s="31" t="s">
        <v>118</v>
      </c>
      <c r="C25" s="31" t="s">
        <v>119</v>
      </c>
      <c r="D25" s="31" t="s">
        <v>45</v>
      </c>
      <c r="E25" s="32">
        <f t="shared" si="0"/>
        <v>6</v>
      </c>
      <c r="F25" s="33" t="s">
        <v>96</v>
      </c>
      <c r="G25" s="30" t="s">
        <v>120</v>
      </c>
      <c r="H25" s="34">
        <f t="shared" si="1"/>
        <v>2</v>
      </c>
      <c r="I25" s="34">
        <f t="shared" si="2"/>
        <v>2</v>
      </c>
      <c r="J25" s="34">
        <f t="shared" si="3"/>
        <v>2</v>
      </c>
      <c r="K25" s="34">
        <f t="shared" si="4"/>
        <v>0</v>
      </c>
      <c r="L25" s="35">
        <v>441394.08024125604</v>
      </c>
      <c r="M25" s="36" t="s">
        <v>102</v>
      </c>
      <c r="N25" s="36" t="s">
        <v>103</v>
      </c>
      <c r="O25" s="30" t="s">
        <v>121</v>
      </c>
      <c r="P25" s="37"/>
      <c r="Q25" s="38"/>
      <c r="R25" s="31" t="s">
        <v>118</v>
      </c>
      <c r="S25" s="31" t="s">
        <v>119</v>
      </c>
      <c r="T25" s="39">
        <v>0</v>
      </c>
      <c r="U25" s="39">
        <v>0</v>
      </c>
      <c r="V25" s="39">
        <v>2</v>
      </c>
      <c r="W25" s="40">
        <f t="shared" si="10"/>
        <v>2</v>
      </c>
      <c r="X25" s="39">
        <v>0</v>
      </c>
      <c r="Y25" s="39">
        <v>0</v>
      </c>
      <c r="Z25" s="39">
        <v>2</v>
      </c>
      <c r="AA25" s="40">
        <f t="shared" si="6"/>
        <v>2</v>
      </c>
      <c r="AB25" s="39">
        <v>0</v>
      </c>
      <c r="AC25" s="39">
        <v>0</v>
      </c>
      <c r="AD25" s="39">
        <v>2</v>
      </c>
      <c r="AE25" s="40">
        <f t="shared" si="7"/>
        <v>2</v>
      </c>
      <c r="AF25" s="39">
        <v>0</v>
      </c>
      <c r="AG25" s="39">
        <v>0</v>
      </c>
      <c r="AH25" s="39">
        <v>0</v>
      </c>
      <c r="AI25" s="40">
        <f t="shared" si="8"/>
        <v>0</v>
      </c>
      <c r="AJ25" s="41">
        <f t="shared" si="9"/>
        <v>6</v>
      </c>
    </row>
    <row r="26" spans="1:36" ht="51.75" thickBot="1" x14ac:dyDescent="0.25">
      <c r="A26" s="30" t="s">
        <v>122</v>
      </c>
      <c r="B26" s="31" t="s">
        <v>123</v>
      </c>
      <c r="C26" s="31" t="s">
        <v>124</v>
      </c>
      <c r="D26" s="31" t="s">
        <v>45</v>
      </c>
      <c r="E26" s="32">
        <f t="shared" si="0"/>
        <v>48</v>
      </c>
      <c r="F26" s="33" t="s">
        <v>96</v>
      </c>
      <c r="G26" s="30" t="s">
        <v>125</v>
      </c>
      <c r="H26" s="34">
        <f t="shared" si="1"/>
        <v>12</v>
      </c>
      <c r="I26" s="34">
        <f t="shared" si="2"/>
        <v>12</v>
      </c>
      <c r="J26" s="34">
        <f t="shared" si="3"/>
        <v>12</v>
      </c>
      <c r="K26" s="34">
        <f t="shared" si="4"/>
        <v>12</v>
      </c>
      <c r="L26" s="35">
        <v>1103485.2006031403</v>
      </c>
      <c r="M26" s="36" t="s">
        <v>74</v>
      </c>
      <c r="N26" s="36" t="s">
        <v>81</v>
      </c>
      <c r="O26" s="30" t="s">
        <v>126</v>
      </c>
      <c r="P26" s="37"/>
      <c r="Q26" s="38"/>
      <c r="R26" s="31" t="s">
        <v>123</v>
      </c>
      <c r="S26" s="31" t="s">
        <v>124</v>
      </c>
      <c r="T26" s="39">
        <v>4</v>
      </c>
      <c r="U26" s="39">
        <v>4</v>
      </c>
      <c r="V26" s="39">
        <v>4</v>
      </c>
      <c r="W26" s="40">
        <f t="shared" si="10"/>
        <v>12</v>
      </c>
      <c r="X26" s="39">
        <v>4</v>
      </c>
      <c r="Y26" s="39">
        <v>4</v>
      </c>
      <c r="Z26" s="39">
        <v>4</v>
      </c>
      <c r="AA26" s="40">
        <f t="shared" si="6"/>
        <v>12</v>
      </c>
      <c r="AB26" s="39">
        <v>4</v>
      </c>
      <c r="AC26" s="39">
        <v>4</v>
      </c>
      <c r="AD26" s="39">
        <v>4</v>
      </c>
      <c r="AE26" s="40">
        <f t="shared" si="7"/>
        <v>12</v>
      </c>
      <c r="AF26" s="39">
        <v>4</v>
      </c>
      <c r="AG26" s="39">
        <v>4</v>
      </c>
      <c r="AH26" s="39">
        <v>4</v>
      </c>
      <c r="AI26" s="40">
        <f t="shared" si="8"/>
        <v>12</v>
      </c>
      <c r="AJ26" s="41">
        <f t="shared" si="9"/>
        <v>48</v>
      </c>
    </row>
    <row r="27" spans="1:36" ht="77.25" thickBot="1" x14ac:dyDescent="0.25">
      <c r="A27" s="30" t="s">
        <v>127</v>
      </c>
      <c r="B27" s="31" t="s">
        <v>128</v>
      </c>
      <c r="C27" s="31" t="s">
        <v>129</v>
      </c>
      <c r="D27" s="31" t="s">
        <v>45</v>
      </c>
      <c r="E27" s="32">
        <f t="shared" si="0"/>
        <v>232</v>
      </c>
      <c r="F27" s="33" t="s">
        <v>96</v>
      </c>
      <c r="G27" s="30" t="s">
        <v>130</v>
      </c>
      <c r="H27" s="34">
        <f t="shared" si="1"/>
        <v>58</v>
      </c>
      <c r="I27" s="34">
        <f t="shared" si="2"/>
        <v>58</v>
      </c>
      <c r="J27" s="34">
        <f t="shared" si="3"/>
        <v>60</v>
      </c>
      <c r="K27" s="34">
        <f t="shared" si="4"/>
        <v>56</v>
      </c>
      <c r="L27" s="35">
        <v>882788.16048251209</v>
      </c>
      <c r="M27" s="36" t="s">
        <v>131</v>
      </c>
      <c r="N27" s="36" t="s">
        <v>87</v>
      </c>
      <c r="O27" s="30" t="s">
        <v>132</v>
      </c>
      <c r="P27" s="37"/>
      <c r="Q27" s="38"/>
      <c r="R27" s="31" t="s">
        <v>128</v>
      </c>
      <c r="S27" s="31" t="s">
        <v>129</v>
      </c>
      <c r="T27" s="43">
        <v>18</v>
      </c>
      <c r="U27" s="43">
        <v>20</v>
      </c>
      <c r="V27" s="43">
        <v>20</v>
      </c>
      <c r="W27" s="40">
        <f t="shared" si="10"/>
        <v>58</v>
      </c>
      <c r="X27" s="43">
        <v>20</v>
      </c>
      <c r="Y27" s="43">
        <v>18</v>
      </c>
      <c r="Z27" s="43">
        <v>20</v>
      </c>
      <c r="AA27" s="40">
        <f t="shared" si="6"/>
        <v>58</v>
      </c>
      <c r="AB27" s="43">
        <v>20</v>
      </c>
      <c r="AC27" s="43">
        <v>20</v>
      </c>
      <c r="AD27" s="43">
        <v>20</v>
      </c>
      <c r="AE27" s="40">
        <f t="shared" si="7"/>
        <v>60</v>
      </c>
      <c r="AF27" s="43">
        <v>18</v>
      </c>
      <c r="AG27" s="43">
        <v>18</v>
      </c>
      <c r="AH27" s="43">
        <v>20</v>
      </c>
      <c r="AI27" s="40">
        <f t="shared" si="8"/>
        <v>56</v>
      </c>
      <c r="AJ27" s="41">
        <f t="shared" si="9"/>
        <v>232</v>
      </c>
    </row>
    <row r="28" spans="1:36" ht="77.25" thickBot="1" x14ac:dyDescent="0.25">
      <c r="A28" s="30" t="s">
        <v>133</v>
      </c>
      <c r="B28" s="31" t="s">
        <v>134</v>
      </c>
      <c r="C28" s="31" t="s">
        <v>135</v>
      </c>
      <c r="D28" s="31" t="s">
        <v>45</v>
      </c>
      <c r="E28" s="32">
        <f t="shared" si="0"/>
        <v>720</v>
      </c>
      <c r="F28" s="33" t="s">
        <v>46</v>
      </c>
      <c r="G28" s="30" t="s">
        <v>136</v>
      </c>
      <c r="H28" s="34">
        <f t="shared" si="1"/>
        <v>180</v>
      </c>
      <c r="I28" s="34">
        <f t="shared" si="2"/>
        <v>180</v>
      </c>
      <c r="J28" s="34">
        <f t="shared" si="3"/>
        <v>180</v>
      </c>
      <c r="K28" s="34">
        <f t="shared" si="4"/>
        <v>180</v>
      </c>
      <c r="L28" s="35">
        <v>1103485.2006031403</v>
      </c>
      <c r="M28" s="36" t="s">
        <v>102</v>
      </c>
      <c r="N28" s="42" t="s">
        <v>92</v>
      </c>
      <c r="O28" s="30" t="s">
        <v>137</v>
      </c>
      <c r="P28" s="37"/>
      <c r="Q28" s="38"/>
      <c r="R28" s="31" t="s">
        <v>134</v>
      </c>
      <c r="S28" s="31" t="s">
        <v>135</v>
      </c>
      <c r="T28" s="39">
        <v>60</v>
      </c>
      <c r="U28" s="39">
        <v>60</v>
      </c>
      <c r="V28" s="39">
        <v>60</v>
      </c>
      <c r="W28" s="40">
        <f t="shared" si="10"/>
        <v>180</v>
      </c>
      <c r="X28" s="39">
        <v>60</v>
      </c>
      <c r="Y28" s="39">
        <v>60</v>
      </c>
      <c r="Z28" s="39">
        <v>60</v>
      </c>
      <c r="AA28" s="40">
        <f t="shared" si="6"/>
        <v>180</v>
      </c>
      <c r="AB28" s="39">
        <v>60</v>
      </c>
      <c r="AC28" s="39">
        <v>60</v>
      </c>
      <c r="AD28" s="39">
        <v>60</v>
      </c>
      <c r="AE28" s="40">
        <f t="shared" si="7"/>
        <v>180</v>
      </c>
      <c r="AF28" s="39">
        <v>60</v>
      </c>
      <c r="AG28" s="39">
        <v>60</v>
      </c>
      <c r="AH28" s="39">
        <v>60</v>
      </c>
      <c r="AI28" s="40">
        <f t="shared" si="8"/>
        <v>180</v>
      </c>
      <c r="AJ28" s="41">
        <f t="shared" si="9"/>
        <v>720</v>
      </c>
    </row>
    <row r="29" spans="1:36" ht="77.25" thickBot="1" x14ac:dyDescent="0.25">
      <c r="A29" s="30" t="s">
        <v>138</v>
      </c>
      <c r="B29" s="31" t="s">
        <v>139</v>
      </c>
      <c r="C29" s="31" t="s">
        <v>140</v>
      </c>
      <c r="D29" s="31" t="s">
        <v>45</v>
      </c>
      <c r="E29" s="32">
        <f t="shared" si="0"/>
        <v>12</v>
      </c>
      <c r="F29" s="33" t="s">
        <v>96</v>
      </c>
      <c r="G29" s="30" t="s">
        <v>141</v>
      </c>
      <c r="H29" s="34">
        <f t="shared" si="1"/>
        <v>3</v>
      </c>
      <c r="I29" s="34">
        <f t="shared" si="2"/>
        <v>3</v>
      </c>
      <c r="J29" s="34">
        <f t="shared" si="3"/>
        <v>3</v>
      </c>
      <c r="K29" s="34">
        <f t="shared" si="4"/>
        <v>3</v>
      </c>
      <c r="L29" s="35">
        <v>882788.16048251209</v>
      </c>
      <c r="M29" s="36" t="s">
        <v>74</v>
      </c>
      <c r="N29" s="36" t="s">
        <v>87</v>
      </c>
      <c r="O29" s="30" t="s">
        <v>142</v>
      </c>
      <c r="P29" s="37"/>
      <c r="Q29" s="38"/>
      <c r="R29" s="31" t="s">
        <v>139</v>
      </c>
      <c r="S29" s="31" t="s">
        <v>140</v>
      </c>
      <c r="T29" s="39">
        <v>1</v>
      </c>
      <c r="U29" s="39">
        <v>1</v>
      </c>
      <c r="V29" s="39">
        <v>1</v>
      </c>
      <c r="W29" s="40">
        <f t="shared" si="10"/>
        <v>3</v>
      </c>
      <c r="X29" s="39">
        <v>1</v>
      </c>
      <c r="Y29" s="39">
        <v>1</v>
      </c>
      <c r="Z29" s="39">
        <v>1</v>
      </c>
      <c r="AA29" s="40">
        <f t="shared" si="6"/>
        <v>3</v>
      </c>
      <c r="AB29" s="39">
        <v>1</v>
      </c>
      <c r="AC29" s="39">
        <v>1</v>
      </c>
      <c r="AD29" s="39">
        <v>1</v>
      </c>
      <c r="AE29" s="40">
        <f t="shared" si="7"/>
        <v>3</v>
      </c>
      <c r="AF29" s="39">
        <v>1</v>
      </c>
      <c r="AG29" s="39">
        <v>1</v>
      </c>
      <c r="AH29" s="39">
        <v>1</v>
      </c>
      <c r="AI29" s="40">
        <f t="shared" si="8"/>
        <v>3</v>
      </c>
      <c r="AJ29" s="41">
        <f t="shared" si="9"/>
        <v>12</v>
      </c>
    </row>
    <row r="30" spans="1:36" ht="141" thickBot="1" x14ac:dyDescent="0.25">
      <c r="A30" s="8" t="s">
        <v>143</v>
      </c>
      <c r="B30" s="9" t="s">
        <v>144</v>
      </c>
      <c r="C30" s="9" t="s">
        <v>145</v>
      </c>
      <c r="D30" s="31" t="s">
        <v>146</v>
      </c>
      <c r="E30" s="44">
        <f t="shared" si="0"/>
        <v>0.9</v>
      </c>
      <c r="F30" s="33" t="s">
        <v>46</v>
      </c>
      <c r="G30" s="45" t="s">
        <v>147</v>
      </c>
      <c r="H30" s="46">
        <f t="shared" si="1"/>
        <v>0</v>
      </c>
      <c r="I30" s="46">
        <f t="shared" si="2"/>
        <v>0.85</v>
      </c>
      <c r="J30" s="46">
        <f t="shared" si="3"/>
        <v>0.85</v>
      </c>
      <c r="K30" s="46">
        <f t="shared" si="4"/>
        <v>0.9</v>
      </c>
      <c r="L30" s="35">
        <v>441394.08024125604</v>
      </c>
      <c r="M30" s="47" t="s">
        <v>74</v>
      </c>
      <c r="N30" s="48" t="s">
        <v>148</v>
      </c>
      <c r="O30" s="45" t="s">
        <v>149</v>
      </c>
      <c r="P30" s="37"/>
      <c r="Q30" s="38"/>
      <c r="R30" s="9" t="s">
        <v>144</v>
      </c>
      <c r="S30" s="9" t="s">
        <v>145</v>
      </c>
      <c r="T30" s="49">
        <v>0</v>
      </c>
      <c r="U30" s="49">
        <v>0</v>
      </c>
      <c r="V30" s="49">
        <v>0</v>
      </c>
      <c r="W30" s="50">
        <f t="shared" si="10"/>
        <v>0</v>
      </c>
      <c r="X30" s="49">
        <v>0</v>
      </c>
      <c r="Y30" s="49">
        <v>0</v>
      </c>
      <c r="Z30" s="49">
        <v>0.85</v>
      </c>
      <c r="AA30" s="50">
        <f t="shared" si="6"/>
        <v>0.85</v>
      </c>
      <c r="AB30" s="49">
        <v>0.85</v>
      </c>
      <c r="AC30" s="49">
        <v>0.85</v>
      </c>
      <c r="AD30" s="49">
        <v>0.85</v>
      </c>
      <c r="AE30" s="50">
        <f t="shared" si="7"/>
        <v>0.85</v>
      </c>
      <c r="AF30" s="49">
        <v>0.85</v>
      </c>
      <c r="AG30" s="49">
        <v>0.85</v>
      </c>
      <c r="AH30" s="49">
        <v>0.9</v>
      </c>
      <c r="AI30" s="50">
        <f t="shared" si="8"/>
        <v>0.9</v>
      </c>
      <c r="AJ30" s="51">
        <f t="shared" si="9"/>
        <v>0.9</v>
      </c>
    </row>
    <row r="31" spans="1:36" ht="77.25" thickBot="1" x14ac:dyDescent="0.25">
      <c r="A31" s="430" t="s">
        <v>150</v>
      </c>
      <c r="B31" s="9" t="s">
        <v>151</v>
      </c>
      <c r="C31" s="9" t="s">
        <v>152</v>
      </c>
      <c r="D31" s="31" t="s">
        <v>146</v>
      </c>
      <c r="E31" s="44">
        <f>+AJ31</f>
        <v>1</v>
      </c>
      <c r="F31" s="44" t="s">
        <v>46</v>
      </c>
      <c r="G31" s="45" t="s">
        <v>153</v>
      </c>
      <c r="H31" s="46">
        <f>+W31</f>
        <v>1</v>
      </c>
      <c r="I31" s="46">
        <f>+AA31</f>
        <v>1</v>
      </c>
      <c r="J31" s="46">
        <f>+AE31</f>
        <v>1</v>
      </c>
      <c r="K31" s="46">
        <f>+AI31</f>
        <v>1</v>
      </c>
      <c r="L31" s="35">
        <v>3693629.9634710276</v>
      </c>
      <c r="M31" s="47" t="s">
        <v>154</v>
      </c>
      <c r="N31" s="48" t="s">
        <v>155</v>
      </c>
      <c r="O31" s="45" t="s">
        <v>156</v>
      </c>
      <c r="P31" s="300"/>
      <c r="Q31" s="301"/>
      <c r="R31" s="9" t="s">
        <v>151</v>
      </c>
      <c r="S31" s="9" t="s">
        <v>152</v>
      </c>
      <c r="T31" s="49">
        <v>1</v>
      </c>
      <c r="U31" s="49">
        <v>1</v>
      </c>
      <c r="V31" s="49">
        <v>1</v>
      </c>
      <c r="W31" s="50">
        <f>+IF($D31="Porcentaje",IF(AND(T31&lt;&gt;"",U31="",V31=""),T31,IF(AND(T31&lt;&gt;"",U31&lt;&gt;"",V31=""),U31,IF(AND(T31&lt;&gt;"",U31&lt;&gt;"",V31&lt;&gt;""),V31,0))),SUM(T31:V31))</f>
        <v>1</v>
      </c>
      <c r="X31" s="49">
        <v>1</v>
      </c>
      <c r="Y31" s="49">
        <v>1</v>
      </c>
      <c r="Z31" s="49">
        <v>1</v>
      </c>
      <c r="AA31" s="50">
        <f>+IF($D31="Porcentaje",IF(AND(X31&lt;&gt;"",Y31="",Z31=""),X31,IF(AND(X31&lt;&gt;"",Y31&lt;&gt;"",Z31=""),Y31,IF(AND(X31&lt;&gt;"",Y31&lt;&gt;"",Z31&lt;&gt;""),Z31,0))),SUM(X31:Z31))</f>
        <v>1</v>
      </c>
      <c r="AB31" s="49">
        <v>1</v>
      </c>
      <c r="AC31" s="49">
        <v>1</v>
      </c>
      <c r="AD31" s="49">
        <v>1</v>
      </c>
      <c r="AE31" s="50">
        <f>+IF($D31="Porcentaje",IF(AND(AB31&lt;&gt;"",AC31="",AD31=""),AB31,IF(AND(AB31&lt;&gt;"",AC31&lt;&gt;"",AD31=""),AC31,IF(AND(AB31&lt;&gt;"",AC31&lt;&gt;"",AD31&lt;&gt;""),AD31,0))),SUM(AB31:AD31))</f>
        <v>1</v>
      </c>
      <c r="AF31" s="49">
        <v>1</v>
      </c>
      <c r="AG31" s="49">
        <v>1</v>
      </c>
      <c r="AH31" s="49">
        <v>1</v>
      </c>
      <c r="AI31" s="50">
        <f>+IF($D31="Porcentaje",IF(AND(AF31&lt;&gt;"",AG31="",AH31=""),AF31,IF(AND(AF31&lt;&gt;"",AG31&lt;&gt;"",AH31=""),AG31,IF(AND(AF31&lt;&gt;"",AG31&lt;&gt;"",AH31&lt;&gt;""),AH31,0))),SUM(AF31:AH31))</f>
        <v>1</v>
      </c>
      <c r="AJ31" s="49">
        <f>+IFERROR(IF(D31="Porcentaje",IF(AND(COUNT(T31:V31)&gt;=0,COUNT(X31:Z31)=0,COUNT(AB31:AD31)=0,COUNT(AF31:AH31)=0),W31,IF(AND(COUNT(T31:V31)&gt;=1,COUNT(X31:Z31)&gt;=1,COUNT(AB31:AD31)=0,COUNT(AF31:AH31)=0),AA31,IF(AND(COUNT(T31:V31)&gt;=1,COUNT(X31:Z31)&gt;=1,COUNT(AB31:AD31)&gt;=1,COUNT(AF31:AH31)=0),AE31,IF(AND(COUNT(T31:V31)&gt;=1,COUNT(X31:Z31)&gt;=1,COUNT(AB31:AD31)&gt;=1,COUNT(AF31:AH31)&gt;=1),AI31,"-")))),SUM(W31,AA31,AE31,AI31)),"-")</f>
        <v>1</v>
      </c>
    </row>
    <row r="32" spans="1:36" ht="102.75" thickBot="1" x14ac:dyDescent="0.25">
      <c r="A32" s="431"/>
      <c r="B32" s="9" t="s">
        <v>157</v>
      </c>
      <c r="C32" s="9" t="s">
        <v>536</v>
      </c>
      <c r="D32" s="31" t="s">
        <v>146</v>
      </c>
      <c r="E32" s="44">
        <f>+AJ32</f>
        <v>1</v>
      </c>
      <c r="F32" s="44" t="s">
        <v>46</v>
      </c>
      <c r="G32" s="45" t="s">
        <v>158</v>
      </c>
      <c r="H32" s="46">
        <f>+W32</f>
        <v>1</v>
      </c>
      <c r="I32" s="46">
        <f>+AA32</f>
        <v>1</v>
      </c>
      <c r="J32" s="46">
        <f>+AE32</f>
        <v>1</v>
      </c>
      <c r="K32" s="46">
        <f>+AI32</f>
        <v>1</v>
      </c>
      <c r="L32" s="35">
        <v>3022060.8792035677</v>
      </c>
      <c r="M32" s="47" t="s">
        <v>154</v>
      </c>
      <c r="N32" s="48" t="s">
        <v>155</v>
      </c>
      <c r="O32" s="45" t="s">
        <v>159</v>
      </c>
      <c r="P32" s="300"/>
      <c r="Q32" s="301"/>
      <c r="R32" s="9" t="s">
        <v>157</v>
      </c>
      <c r="S32" s="9" t="s">
        <v>536</v>
      </c>
      <c r="T32" s="49">
        <v>1</v>
      </c>
      <c r="U32" s="49">
        <v>1</v>
      </c>
      <c r="V32" s="49">
        <v>1</v>
      </c>
      <c r="W32" s="50">
        <f>+IF($D32="Porcentaje",IF(AND(T32&lt;&gt;"",U32="",V32=""),T32,IF(AND(T32&lt;&gt;"",U32&lt;&gt;"",V32=""),U32,IF(AND(T32&lt;&gt;"",U32&lt;&gt;"",V32&lt;&gt;""),V32,0))),SUM(T32:V32))</f>
        <v>1</v>
      </c>
      <c r="X32" s="49">
        <v>1</v>
      </c>
      <c r="Y32" s="49">
        <v>1</v>
      </c>
      <c r="Z32" s="49">
        <v>1</v>
      </c>
      <c r="AA32" s="50">
        <f>+IF($D32="Porcentaje",IF(AND(X32&lt;&gt;"",Y32="",Z32=""),X32,IF(AND(X32&lt;&gt;"",Y32&lt;&gt;"",Z32=""),Y32,IF(AND(X32&lt;&gt;"",Y32&lt;&gt;"",Z32&lt;&gt;""),Z32,0))),SUM(X32:Z32))</f>
        <v>1</v>
      </c>
      <c r="AB32" s="49">
        <v>1</v>
      </c>
      <c r="AC32" s="49">
        <v>1</v>
      </c>
      <c r="AD32" s="49">
        <v>1</v>
      </c>
      <c r="AE32" s="50">
        <f>+IF($D32="Porcentaje",IF(AND(AB32&lt;&gt;"",AC32="",AD32=""),AB32,IF(AND(AB32&lt;&gt;"",AC32&lt;&gt;"",AD32=""),AC32,IF(AND(AB32&lt;&gt;"",AC32&lt;&gt;"",AD32&lt;&gt;""),AD32,0))),SUM(AB32:AD32))</f>
        <v>1</v>
      </c>
      <c r="AF32" s="49">
        <v>1</v>
      </c>
      <c r="AG32" s="49">
        <v>1</v>
      </c>
      <c r="AH32" s="49">
        <v>1</v>
      </c>
      <c r="AI32" s="50">
        <f>+IF($D32="Porcentaje",IF(AND(AF32&lt;&gt;"",AG32="",AH32=""),AF32,IF(AND(AF32&lt;&gt;"",AG32&lt;&gt;"",AH32=""),AG32,IF(AND(AF32&lt;&gt;"",AG32&lt;&gt;"",AH32&lt;&gt;""),AH32,0))),SUM(AF32:AH32))</f>
        <v>1</v>
      </c>
      <c r="AJ32" s="49">
        <f>+IFERROR(IF(D32="Porcentaje",IF(AND(COUNT(T32:V32)&gt;=0,COUNT(X32:Z32)=0,COUNT(AB32:AD32)=0,COUNT(AF32:AH32)=0),W32,IF(AND(COUNT(T32:V32)&gt;=1,COUNT(X32:Z32)&gt;=1,COUNT(AB32:AD32)=0,COUNT(AF32:AH32)=0),AA32,IF(AND(COUNT(T32:V32)&gt;=1,COUNT(X32:Z32)&gt;=1,COUNT(AB32:AD32)&gt;=1,COUNT(AF32:AH32)=0),AE32,IF(AND(COUNT(T32:V32)&gt;=1,COUNT(X32:Z32)&gt;=1,COUNT(AB32:AD32)&gt;=1,COUNT(AF32:AH32)&gt;=1),AI32,"-")))),SUM(W32,AA32,AE32,AI32)),"-")</f>
        <v>1</v>
      </c>
    </row>
    <row r="33" spans="12:12" x14ac:dyDescent="0.2">
      <c r="L33" s="287"/>
    </row>
    <row r="34" spans="12:12" x14ac:dyDescent="0.2">
      <c r="L34" s="294"/>
    </row>
  </sheetData>
  <mergeCells count="27">
    <mergeCell ref="A9:P9"/>
    <mergeCell ref="A6:P6"/>
    <mergeCell ref="A7:E7"/>
    <mergeCell ref="F7:J7"/>
    <mergeCell ref="K7:P7"/>
    <mergeCell ref="A8:P8"/>
    <mergeCell ref="R14:S14"/>
    <mergeCell ref="A10:P11"/>
    <mergeCell ref="A12:P13"/>
    <mergeCell ref="R12:AJ13"/>
    <mergeCell ref="A14:A15"/>
    <mergeCell ref="B14:F14"/>
    <mergeCell ref="G14:G15"/>
    <mergeCell ref="H14:K14"/>
    <mergeCell ref="L14:L15"/>
    <mergeCell ref="M14:M15"/>
    <mergeCell ref="N14:N15"/>
    <mergeCell ref="AF14:AI14"/>
    <mergeCell ref="AJ14:AJ15"/>
    <mergeCell ref="T14:W14"/>
    <mergeCell ref="X14:AA14"/>
    <mergeCell ref="AB14:AE14"/>
    <mergeCell ref="A31:A32"/>
    <mergeCell ref="A17:A21"/>
    <mergeCell ref="A22:A25"/>
    <mergeCell ref="O14:O15"/>
    <mergeCell ref="P14:P15"/>
  </mergeCells>
  <dataValidations count="4">
    <dataValidation type="list" allowBlank="1" showInputMessage="1" showErrorMessage="1" sqref="D16:D30" xr:uid="{B8B218D6-65FB-47B0-9251-0D09F11BB90B}">
      <formula1>"Unidad,Porcentaje,Monetario"</formula1>
    </dataValidation>
    <dataValidation type="list" allowBlank="1" showInputMessage="1" showErrorMessage="1" sqref="F16:F30" xr:uid="{9F596BE0-5C88-43F2-AA39-C94D4BF78036}">
      <formula1>"A,B,C"</formula1>
    </dataValidation>
    <dataValidation type="list" allowBlank="1" showInputMessage="1" showErrorMessage="1" sqref="D31:D32" xr:uid="{05BEA6BE-A57C-464A-BA22-F01ACE4967E0}">
      <formula1>"Unidad,Porcentaje,Monetario"</formula1>
      <formula2>0</formula2>
    </dataValidation>
    <dataValidation type="list" allowBlank="1" showInputMessage="1" showErrorMessage="1" sqref="F31:F32" xr:uid="{3270B868-9747-4A59-A274-6884B5D106C4}">
      <formula1>"A,B,C"</formula1>
      <formula2>0</formula2>
    </dataValidation>
  </dataValidations>
  <printOptions horizontalCentered="1"/>
  <pageMargins left="0.25" right="0.25" top="0.75" bottom="0.75" header="0.3" footer="0.3"/>
  <pageSetup paperSize="5" scale="48" fitToHeight="2"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BC541-3BFF-4E91-857B-F17E23F8B407}">
  <sheetPr codeName="Hoja5">
    <pageSetUpPr fitToPage="1"/>
  </sheetPr>
  <dimension ref="A1:AJ39"/>
  <sheetViews>
    <sheetView tabSelected="1" topLeftCell="A7" zoomScale="95" zoomScaleNormal="95" workbookViewId="0">
      <selection activeCell="C30" sqref="C30"/>
    </sheetView>
  </sheetViews>
  <sheetFormatPr baseColWidth="10" defaultRowHeight="12.75" x14ac:dyDescent="0.2"/>
  <cols>
    <col min="1" max="1" width="28.85546875" style="160" bestFit="1" customWidth="1"/>
    <col min="2" max="2" width="21.7109375" style="2" customWidth="1"/>
    <col min="3" max="3" width="21" style="2" customWidth="1"/>
    <col min="4" max="4" width="8.85546875" style="2" customWidth="1"/>
    <col min="5" max="5" width="5.7109375" style="2" bestFit="1" customWidth="1"/>
    <col min="6" max="6" width="10" style="2" bestFit="1" customWidth="1"/>
    <col min="7" max="7" width="40.5703125" style="2" bestFit="1" customWidth="1"/>
    <col min="8" max="11" width="11.28515625" style="2" bestFit="1" customWidth="1"/>
    <col min="12" max="12" width="23.140625" style="2" bestFit="1" customWidth="1"/>
    <col min="13" max="13" width="15.140625" style="2" bestFit="1" customWidth="1"/>
    <col min="14" max="14" width="20.42578125" style="2" bestFit="1" customWidth="1"/>
    <col min="15" max="15" width="33.42578125" style="2" customWidth="1"/>
    <col min="16" max="16" width="36" style="2" bestFit="1" customWidth="1"/>
    <col min="17" max="17" width="11.42578125" style="2"/>
    <col min="18" max="18" width="31.28515625" style="2" customWidth="1"/>
    <col min="19" max="19" width="24.42578125" style="2" customWidth="1"/>
    <col min="20" max="20" width="8.28515625" style="2" customWidth="1"/>
    <col min="21" max="21" width="10.7109375" style="2" customWidth="1"/>
    <col min="22" max="22" width="8" style="2" customWidth="1"/>
    <col min="23" max="23" width="7.140625" style="2" bestFit="1" customWidth="1"/>
    <col min="24" max="24" width="6.140625" style="2" customWidth="1"/>
    <col min="25" max="25" width="7" style="2" customWidth="1"/>
    <col min="26" max="26" width="7.140625" style="2" customWidth="1"/>
    <col min="27" max="27" width="7.140625" style="2" bestFit="1" customWidth="1"/>
    <col min="28" max="28" width="6.42578125" style="2" customWidth="1"/>
    <col min="29" max="29" width="9.28515625" style="2" customWidth="1"/>
    <col min="30" max="30" width="12.85546875" style="2" customWidth="1"/>
    <col min="31" max="31" width="7.140625" style="2" bestFit="1" customWidth="1"/>
    <col min="32" max="32" width="9.42578125" style="2" customWidth="1"/>
    <col min="33" max="33" width="12.5703125" style="2" customWidth="1"/>
    <col min="34" max="34" width="11.5703125" style="2" customWidth="1"/>
    <col min="35" max="35" width="7.140625" style="2" bestFit="1" customWidth="1"/>
    <col min="36" max="36" width="9.7109375" style="2" bestFit="1" customWidth="1"/>
    <col min="37" max="16384" width="11.42578125" style="2"/>
  </cols>
  <sheetData>
    <row r="1" spans="1:36" x14ac:dyDescent="0.2">
      <c r="A1" s="159"/>
      <c r="B1" s="52"/>
      <c r="C1" s="52"/>
      <c r="D1" s="52"/>
      <c r="E1" s="52"/>
      <c r="F1" s="52"/>
      <c r="G1" s="52"/>
      <c r="H1" s="52"/>
      <c r="I1" s="52"/>
      <c r="J1" s="52"/>
      <c r="K1" s="52"/>
      <c r="L1" s="52"/>
      <c r="M1" s="52"/>
      <c r="N1" s="52"/>
      <c r="O1" s="52"/>
      <c r="P1" s="52"/>
      <c r="R1" s="52"/>
      <c r="S1" s="52"/>
      <c r="T1" s="52"/>
      <c r="U1" s="52"/>
      <c r="V1" s="52"/>
      <c r="W1" s="52"/>
      <c r="X1" s="52"/>
      <c r="Y1" s="52"/>
      <c r="Z1" s="52"/>
      <c r="AA1" s="52"/>
      <c r="AB1" s="52"/>
      <c r="AC1" s="52"/>
      <c r="AD1" s="52"/>
      <c r="AE1" s="52"/>
      <c r="AF1" s="52"/>
      <c r="AG1" s="52"/>
      <c r="AH1" s="52"/>
      <c r="AI1" s="52"/>
      <c r="AJ1" s="52"/>
    </row>
    <row r="2" spans="1:36" x14ac:dyDescent="0.2">
      <c r="A2" s="159"/>
      <c r="B2" s="52"/>
      <c r="C2" s="52"/>
      <c r="D2" s="52"/>
      <c r="E2" s="52"/>
      <c r="F2" s="52"/>
      <c r="G2" s="52"/>
      <c r="H2" s="52"/>
      <c r="I2" s="52"/>
      <c r="J2" s="52"/>
      <c r="K2" s="52"/>
      <c r="L2" s="52"/>
      <c r="M2" s="52"/>
      <c r="N2" s="52"/>
      <c r="O2" s="52"/>
      <c r="P2" s="52"/>
      <c r="R2" s="52"/>
      <c r="S2" s="52"/>
      <c r="T2" s="52"/>
      <c r="U2" s="52"/>
      <c r="V2" s="52"/>
      <c r="W2" s="52"/>
      <c r="X2" s="52"/>
      <c r="Y2" s="52"/>
      <c r="Z2" s="52"/>
      <c r="AA2" s="52"/>
      <c r="AB2" s="52"/>
      <c r="AC2" s="52"/>
      <c r="AD2" s="52"/>
      <c r="AE2" s="52"/>
      <c r="AF2" s="52"/>
      <c r="AG2" s="52"/>
      <c r="AH2" s="52"/>
      <c r="AI2" s="52"/>
      <c r="AJ2" s="52"/>
    </row>
    <row r="3" spans="1:36" x14ac:dyDescent="0.2">
      <c r="A3" s="159"/>
      <c r="B3" s="52"/>
      <c r="C3" s="52"/>
      <c r="D3" s="52"/>
      <c r="E3" s="52"/>
      <c r="F3" s="52"/>
      <c r="G3" s="52"/>
      <c r="H3" s="52"/>
      <c r="I3" s="52"/>
      <c r="J3" s="52"/>
      <c r="K3" s="52"/>
      <c r="L3" s="52"/>
      <c r="M3" s="52"/>
      <c r="N3" s="52"/>
      <c r="O3" s="52"/>
      <c r="P3" s="52"/>
      <c r="R3" s="52"/>
      <c r="S3" s="52"/>
      <c r="T3" s="52"/>
      <c r="U3" s="52"/>
      <c r="V3" s="52"/>
      <c r="W3" s="52"/>
      <c r="X3" s="52"/>
      <c r="Y3" s="52"/>
      <c r="Z3" s="52"/>
      <c r="AA3" s="52"/>
      <c r="AB3" s="52"/>
      <c r="AC3" s="52"/>
      <c r="AD3" s="52"/>
      <c r="AE3" s="52"/>
      <c r="AF3" s="52"/>
      <c r="AG3" s="52"/>
      <c r="AH3" s="52"/>
      <c r="AI3" s="52"/>
      <c r="AJ3" s="52"/>
    </row>
    <row r="4" spans="1:36" ht="13.5" thickBot="1" x14ac:dyDescent="0.25">
      <c r="A4" s="159"/>
      <c r="B4" s="52"/>
      <c r="C4" s="52"/>
      <c r="D4" s="52"/>
      <c r="E4" s="52"/>
      <c r="F4" s="52"/>
      <c r="G4" s="52"/>
      <c r="H4" s="52"/>
      <c r="I4" s="52"/>
      <c r="J4" s="52"/>
      <c r="K4" s="52"/>
      <c r="L4" s="52"/>
      <c r="M4" s="52"/>
      <c r="N4" s="52"/>
      <c r="O4" s="52"/>
      <c r="P4" s="52"/>
      <c r="R4" s="52"/>
      <c r="S4" s="52"/>
      <c r="T4" s="52"/>
      <c r="U4" s="52"/>
      <c r="V4" s="52"/>
      <c r="W4" s="52"/>
      <c r="X4" s="52"/>
      <c r="Y4" s="52"/>
      <c r="Z4" s="52"/>
      <c r="AA4" s="52"/>
      <c r="AB4" s="52"/>
      <c r="AC4" s="52"/>
      <c r="AD4" s="52"/>
      <c r="AE4" s="52"/>
      <c r="AF4" s="52"/>
      <c r="AG4" s="52"/>
      <c r="AH4" s="52"/>
      <c r="AI4" s="52"/>
      <c r="AJ4" s="52"/>
    </row>
    <row r="5" spans="1:36" ht="13.5" thickBot="1" x14ac:dyDescent="0.25">
      <c r="A5" s="493" t="s">
        <v>0</v>
      </c>
      <c r="B5" s="493"/>
      <c r="C5" s="493"/>
      <c r="D5" s="493"/>
      <c r="E5" s="493"/>
      <c r="F5" s="493"/>
      <c r="G5" s="493"/>
      <c r="H5" s="493"/>
      <c r="I5" s="493"/>
      <c r="J5" s="493"/>
      <c r="K5" s="493"/>
      <c r="L5" s="493"/>
      <c r="M5" s="493"/>
      <c r="N5" s="493"/>
      <c r="O5" s="493"/>
      <c r="P5" s="493"/>
      <c r="Q5" s="52"/>
      <c r="R5" s="52"/>
      <c r="S5" s="52"/>
      <c r="T5" s="79"/>
      <c r="U5" s="79"/>
      <c r="V5" s="79"/>
      <c r="W5" s="79"/>
      <c r="X5" s="79"/>
      <c r="Y5" s="79"/>
      <c r="Z5" s="79"/>
      <c r="AA5" s="79"/>
      <c r="AB5" s="79"/>
      <c r="AC5" s="79"/>
      <c r="AD5" s="79"/>
      <c r="AE5" s="79"/>
      <c r="AF5" s="79"/>
      <c r="AG5" s="79"/>
      <c r="AH5" s="79"/>
      <c r="AI5" s="79"/>
      <c r="AJ5" s="79"/>
    </row>
    <row r="6" spans="1:36" ht="13.5" thickBot="1" x14ac:dyDescent="0.25">
      <c r="A6" s="494" t="s">
        <v>322</v>
      </c>
      <c r="B6" s="494"/>
      <c r="C6" s="494"/>
      <c r="D6" s="494"/>
      <c r="E6" s="494"/>
      <c r="F6" s="494" t="s">
        <v>66</v>
      </c>
      <c r="G6" s="494"/>
      <c r="H6" s="494"/>
      <c r="I6" s="494"/>
      <c r="J6" s="494"/>
      <c r="K6" s="495" t="s">
        <v>67</v>
      </c>
      <c r="L6" s="495"/>
      <c r="M6" s="495"/>
      <c r="N6" s="495"/>
      <c r="O6" s="495"/>
      <c r="P6" s="495"/>
      <c r="Q6" s="52"/>
      <c r="R6" s="52"/>
      <c r="S6" s="52"/>
      <c r="T6" s="79"/>
      <c r="U6" s="79"/>
      <c r="V6" s="79"/>
      <c r="W6" s="79"/>
      <c r="X6" s="79"/>
      <c r="Y6" s="79"/>
      <c r="Z6" s="79"/>
      <c r="AA6" s="79"/>
      <c r="AB6" s="79"/>
      <c r="AC6" s="79"/>
      <c r="AD6" s="79"/>
      <c r="AE6" s="79"/>
      <c r="AF6" s="79"/>
      <c r="AG6" s="79"/>
      <c r="AH6" s="79"/>
      <c r="AI6" s="79"/>
      <c r="AJ6" s="79"/>
    </row>
    <row r="7" spans="1:36" ht="13.5" thickBot="1" x14ac:dyDescent="0.25">
      <c r="A7" s="496" t="s">
        <v>1</v>
      </c>
      <c r="B7" s="496"/>
      <c r="C7" s="496"/>
      <c r="D7" s="496"/>
      <c r="E7" s="496"/>
      <c r="F7" s="496"/>
      <c r="G7" s="496"/>
      <c r="H7" s="496"/>
      <c r="I7" s="496"/>
      <c r="J7" s="496"/>
      <c r="K7" s="496"/>
      <c r="L7" s="496"/>
      <c r="M7" s="496"/>
      <c r="N7" s="496"/>
      <c r="O7" s="496"/>
      <c r="P7" s="496"/>
      <c r="R7" s="52"/>
      <c r="S7" s="52"/>
      <c r="T7" s="79"/>
      <c r="U7" s="79"/>
      <c r="V7" s="79"/>
      <c r="W7" s="79"/>
      <c r="X7" s="79"/>
      <c r="Y7" s="79"/>
      <c r="Z7" s="79"/>
      <c r="AA7" s="79"/>
      <c r="AB7" s="79"/>
      <c r="AC7" s="79"/>
      <c r="AD7" s="79"/>
      <c r="AE7" s="79"/>
      <c r="AF7" s="79"/>
      <c r="AG7" s="79"/>
      <c r="AH7" s="79"/>
      <c r="AI7" s="79"/>
      <c r="AJ7" s="79"/>
    </row>
    <row r="8" spans="1:36" ht="13.5" thickBot="1" x14ac:dyDescent="0.25">
      <c r="A8" s="492" t="s">
        <v>225</v>
      </c>
      <c r="B8" s="492"/>
      <c r="C8" s="492"/>
      <c r="D8" s="492"/>
      <c r="E8" s="492"/>
      <c r="F8" s="492"/>
      <c r="G8" s="492"/>
      <c r="H8" s="492"/>
      <c r="I8" s="492"/>
      <c r="J8" s="492"/>
      <c r="K8" s="492"/>
      <c r="L8" s="492"/>
      <c r="M8" s="492"/>
      <c r="N8" s="492"/>
      <c r="O8" s="492"/>
      <c r="P8" s="492"/>
      <c r="Q8" s="80"/>
      <c r="R8" s="80"/>
      <c r="S8" s="80"/>
      <c r="T8" s="81"/>
      <c r="U8" s="81"/>
      <c r="V8" s="81"/>
      <c r="W8" s="81"/>
      <c r="X8" s="81"/>
      <c r="Y8" s="81"/>
      <c r="Z8" s="81"/>
      <c r="AA8" s="81"/>
      <c r="AB8" s="81"/>
      <c r="AC8" s="81"/>
      <c r="AD8" s="81"/>
      <c r="AE8" s="81"/>
      <c r="AF8" s="81"/>
      <c r="AG8" s="81"/>
      <c r="AH8" s="81"/>
      <c r="AI8" s="81"/>
      <c r="AJ8" s="81"/>
    </row>
    <row r="9" spans="1:36" ht="13.5" thickBot="1" x14ac:dyDescent="0.25">
      <c r="A9" s="491" t="s">
        <v>3</v>
      </c>
      <c r="B9" s="491"/>
      <c r="C9" s="491"/>
      <c r="D9" s="491"/>
      <c r="E9" s="491"/>
      <c r="F9" s="491"/>
      <c r="G9" s="491"/>
      <c r="H9" s="491"/>
      <c r="I9" s="491"/>
      <c r="J9" s="491"/>
      <c r="K9" s="491"/>
      <c r="L9" s="491"/>
      <c r="M9" s="491"/>
      <c r="N9" s="491"/>
      <c r="O9" s="491"/>
      <c r="P9" s="491"/>
      <c r="Q9" s="80"/>
      <c r="R9" s="80"/>
      <c r="S9" s="80"/>
      <c r="T9" s="81"/>
      <c r="U9" s="81"/>
      <c r="V9" s="81"/>
      <c r="W9" s="81"/>
      <c r="X9" s="81"/>
      <c r="Y9" s="81"/>
      <c r="Z9" s="81"/>
      <c r="AA9" s="81"/>
      <c r="AB9" s="81"/>
      <c r="AC9" s="81"/>
      <c r="AD9" s="81"/>
      <c r="AE9" s="81"/>
      <c r="AF9" s="81"/>
      <c r="AG9" s="81"/>
      <c r="AH9" s="81"/>
      <c r="AI9" s="81"/>
      <c r="AJ9" s="81"/>
    </row>
    <row r="10" spans="1:36" ht="13.5" thickBot="1" x14ac:dyDescent="0.25">
      <c r="A10" s="491"/>
      <c r="B10" s="491"/>
      <c r="C10" s="491"/>
      <c r="D10" s="491"/>
      <c r="E10" s="491"/>
      <c r="F10" s="491"/>
      <c r="G10" s="491"/>
      <c r="H10" s="491"/>
      <c r="I10" s="491"/>
      <c r="J10" s="491"/>
      <c r="K10" s="491"/>
      <c r="L10" s="491"/>
      <c r="M10" s="491"/>
      <c r="N10" s="491"/>
      <c r="O10" s="491"/>
      <c r="P10" s="491"/>
      <c r="Q10" s="80"/>
      <c r="R10" s="80"/>
      <c r="S10" s="80"/>
      <c r="T10" s="81"/>
      <c r="U10" s="81"/>
      <c r="V10" s="81"/>
      <c r="W10" s="81"/>
      <c r="X10" s="81"/>
      <c r="Y10" s="81"/>
      <c r="Z10" s="81"/>
      <c r="AA10" s="81"/>
      <c r="AB10" s="81"/>
      <c r="AC10" s="81"/>
      <c r="AD10" s="81"/>
      <c r="AE10" s="81"/>
      <c r="AF10" s="81"/>
      <c r="AG10" s="81"/>
      <c r="AH10" s="81"/>
      <c r="AI10" s="81"/>
      <c r="AJ10" s="81"/>
    </row>
    <row r="11" spans="1:36" ht="13.5" thickBot="1" x14ac:dyDescent="0.25">
      <c r="A11" s="491" t="s">
        <v>69</v>
      </c>
      <c r="B11" s="491"/>
      <c r="C11" s="491"/>
      <c r="D11" s="491"/>
      <c r="E11" s="491"/>
      <c r="F11" s="491"/>
      <c r="G11" s="491"/>
      <c r="H11" s="491"/>
      <c r="I11" s="491"/>
      <c r="J11" s="491"/>
      <c r="K11" s="491"/>
      <c r="L11" s="491"/>
      <c r="M11" s="491"/>
      <c r="N11" s="491"/>
      <c r="O11" s="491"/>
      <c r="P11" s="491"/>
      <c r="Q11" s="80"/>
      <c r="R11" s="485" t="s">
        <v>5</v>
      </c>
      <c r="S11" s="485"/>
      <c r="T11" s="485"/>
      <c r="U11" s="485"/>
      <c r="V11" s="485"/>
      <c r="W11" s="485"/>
      <c r="X11" s="485"/>
      <c r="Y11" s="485"/>
      <c r="Z11" s="485"/>
      <c r="AA11" s="485"/>
      <c r="AB11" s="485"/>
      <c r="AC11" s="485"/>
      <c r="AD11" s="485"/>
      <c r="AE11" s="485"/>
      <c r="AF11" s="485"/>
      <c r="AG11" s="485"/>
      <c r="AH11" s="485"/>
      <c r="AI11" s="485"/>
      <c r="AJ11" s="485"/>
    </row>
    <row r="12" spans="1:36" ht="13.5" thickBot="1" x14ac:dyDescent="0.25">
      <c r="A12" s="491"/>
      <c r="B12" s="491"/>
      <c r="C12" s="491"/>
      <c r="D12" s="491"/>
      <c r="E12" s="491"/>
      <c r="F12" s="491"/>
      <c r="G12" s="491"/>
      <c r="H12" s="491"/>
      <c r="I12" s="491"/>
      <c r="J12" s="491"/>
      <c r="K12" s="491"/>
      <c r="L12" s="491"/>
      <c r="M12" s="491"/>
      <c r="N12" s="491"/>
      <c r="O12" s="491"/>
      <c r="P12" s="491"/>
      <c r="Q12" s="80"/>
      <c r="R12" s="485"/>
      <c r="S12" s="485"/>
      <c r="T12" s="485"/>
      <c r="U12" s="485"/>
      <c r="V12" s="485"/>
      <c r="W12" s="485"/>
      <c r="X12" s="485"/>
      <c r="Y12" s="485"/>
      <c r="Z12" s="485"/>
      <c r="AA12" s="485"/>
      <c r="AB12" s="485"/>
      <c r="AC12" s="485"/>
      <c r="AD12" s="485"/>
      <c r="AE12" s="485"/>
      <c r="AF12" s="485"/>
      <c r="AG12" s="485"/>
      <c r="AH12" s="485"/>
      <c r="AI12" s="485"/>
      <c r="AJ12" s="485"/>
    </row>
    <row r="13" spans="1:36" ht="13.5" thickBot="1" x14ac:dyDescent="0.25">
      <c r="A13" s="488" t="s">
        <v>6</v>
      </c>
      <c r="B13" s="485" t="s">
        <v>7</v>
      </c>
      <c r="C13" s="485"/>
      <c r="D13" s="485"/>
      <c r="E13" s="485"/>
      <c r="F13" s="485"/>
      <c r="G13" s="485" t="s">
        <v>8</v>
      </c>
      <c r="H13" s="489" t="s">
        <v>9</v>
      </c>
      <c r="I13" s="489"/>
      <c r="J13" s="489"/>
      <c r="K13" s="489"/>
      <c r="L13" s="485" t="s">
        <v>11</v>
      </c>
      <c r="M13" s="485" t="s">
        <v>10</v>
      </c>
      <c r="N13" s="485" t="s">
        <v>12</v>
      </c>
      <c r="O13" s="485" t="s">
        <v>13</v>
      </c>
      <c r="P13" s="485" t="s">
        <v>14</v>
      </c>
      <c r="R13" s="490" t="s">
        <v>7</v>
      </c>
      <c r="S13" s="490"/>
      <c r="T13" s="490" t="s">
        <v>15</v>
      </c>
      <c r="U13" s="490"/>
      <c r="V13" s="490"/>
      <c r="W13" s="490"/>
      <c r="X13" s="490" t="s">
        <v>16</v>
      </c>
      <c r="Y13" s="490"/>
      <c r="Z13" s="490"/>
      <c r="AA13" s="490"/>
      <c r="AB13" s="490" t="s">
        <v>17</v>
      </c>
      <c r="AC13" s="490"/>
      <c r="AD13" s="490"/>
      <c r="AE13" s="490"/>
      <c r="AF13" s="490" t="s">
        <v>18</v>
      </c>
      <c r="AG13" s="490"/>
      <c r="AH13" s="490"/>
      <c r="AI13" s="490"/>
      <c r="AJ13" s="490" t="s">
        <v>19</v>
      </c>
    </row>
    <row r="14" spans="1:36" ht="39" thickBot="1" x14ac:dyDescent="0.25">
      <c r="A14" s="488"/>
      <c r="B14" s="326" t="s">
        <v>20</v>
      </c>
      <c r="C14" s="326" t="s">
        <v>21</v>
      </c>
      <c r="D14" s="326" t="s">
        <v>22</v>
      </c>
      <c r="E14" s="326" t="s">
        <v>23</v>
      </c>
      <c r="F14" s="326" t="s">
        <v>24</v>
      </c>
      <c r="G14" s="485"/>
      <c r="H14" s="326" t="s">
        <v>25</v>
      </c>
      <c r="I14" s="326" t="s">
        <v>26</v>
      </c>
      <c r="J14" s="326" t="s">
        <v>27</v>
      </c>
      <c r="K14" s="326" t="s">
        <v>28</v>
      </c>
      <c r="L14" s="485"/>
      <c r="M14" s="485"/>
      <c r="N14" s="485"/>
      <c r="O14" s="485"/>
      <c r="P14" s="485"/>
      <c r="Q14" s="80"/>
      <c r="R14" s="326" t="s">
        <v>20</v>
      </c>
      <c r="S14" s="326" t="s">
        <v>21</v>
      </c>
      <c r="T14" s="326" t="s">
        <v>29</v>
      </c>
      <c r="U14" s="326" t="s">
        <v>30</v>
      </c>
      <c r="V14" s="326" t="s">
        <v>31</v>
      </c>
      <c r="W14" s="326" t="s">
        <v>32</v>
      </c>
      <c r="X14" s="326" t="s">
        <v>33</v>
      </c>
      <c r="Y14" s="326" t="s">
        <v>34</v>
      </c>
      <c r="Z14" s="326" t="s">
        <v>35</v>
      </c>
      <c r="AA14" s="326" t="s">
        <v>36</v>
      </c>
      <c r="AB14" s="326" t="s">
        <v>37</v>
      </c>
      <c r="AC14" s="326" t="s">
        <v>38</v>
      </c>
      <c r="AD14" s="326" t="s">
        <v>39</v>
      </c>
      <c r="AE14" s="326" t="s">
        <v>40</v>
      </c>
      <c r="AF14" s="326" t="s">
        <v>41</v>
      </c>
      <c r="AG14" s="326" t="s">
        <v>42</v>
      </c>
      <c r="AH14" s="326" t="s">
        <v>43</v>
      </c>
      <c r="AI14" s="326" t="s">
        <v>44</v>
      </c>
      <c r="AJ14" s="490"/>
    </row>
    <row r="15" spans="1:36" ht="51.75" thickBot="1" x14ac:dyDescent="0.25">
      <c r="A15" s="325" t="s">
        <v>883</v>
      </c>
      <c r="B15" s="321" t="s">
        <v>538</v>
      </c>
      <c r="C15" s="321" t="s">
        <v>230</v>
      </c>
      <c r="D15" s="83" t="s">
        <v>45</v>
      </c>
      <c r="E15" s="329">
        <f t="shared" ref="E15:E22" si="0">AJ15</f>
        <v>4</v>
      </c>
      <c r="F15" s="84" t="s">
        <v>46</v>
      </c>
      <c r="G15" s="325" t="s">
        <v>226</v>
      </c>
      <c r="H15" s="329">
        <f t="shared" ref="H15:H33" si="1">+W15</f>
        <v>1</v>
      </c>
      <c r="I15" s="329">
        <f t="shared" ref="I15:I33" si="2">+AA15</f>
        <v>1</v>
      </c>
      <c r="J15" s="329">
        <f t="shared" ref="J15:J33" si="3">+AE15</f>
        <v>1</v>
      </c>
      <c r="K15" s="329">
        <f t="shared" ref="K15:K33" si="4">+AI15</f>
        <v>1</v>
      </c>
      <c r="L15" s="321"/>
      <c r="M15" s="324">
        <v>3198478.047513504</v>
      </c>
      <c r="N15" s="321" t="s">
        <v>539</v>
      </c>
      <c r="O15" s="325"/>
      <c r="P15" s="325" t="s">
        <v>228</v>
      </c>
      <c r="Q15" s="52"/>
      <c r="R15" s="321" t="s">
        <v>229</v>
      </c>
      <c r="S15" s="321" t="s">
        <v>230</v>
      </c>
      <c r="T15" s="327">
        <v>0</v>
      </c>
      <c r="U15" s="327">
        <v>0</v>
      </c>
      <c r="V15" s="327">
        <v>1</v>
      </c>
      <c r="W15" s="328">
        <f t="shared" ref="W15:W33" si="5">+IF($D15="Porcentaje",IF(AND(T15&lt;&gt;"",U15="",V15=""),T15,IF(AND(T15&lt;&gt;"",U15&lt;&gt;"",V15=""),U15,IF(AND(T15&lt;&gt;"",U15&lt;&gt;"",V15&lt;&gt;""),V15,0))),SUM(T15:V15))</f>
        <v>1</v>
      </c>
      <c r="X15" s="327">
        <v>0</v>
      </c>
      <c r="Y15" s="327">
        <v>0</v>
      </c>
      <c r="Z15" s="327">
        <v>1</v>
      </c>
      <c r="AA15" s="328">
        <f t="shared" ref="AA15:AA33" si="6">+IF($D15="Porcentaje",IF(AND(X15&lt;&gt;"",Y15="",Z15=""),X15,IF(AND(X15&lt;&gt;"",Y15&lt;&gt;"",Z15=""),Y15,IF(AND(X15&lt;&gt;"",Y15&lt;&gt;"",Z15&lt;&gt;""),Z15,0))),SUM(X15:Z15))</f>
        <v>1</v>
      </c>
      <c r="AB15" s="327">
        <v>0</v>
      </c>
      <c r="AC15" s="327">
        <v>0</v>
      </c>
      <c r="AD15" s="327">
        <v>1</v>
      </c>
      <c r="AE15" s="328">
        <f t="shared" ref="AE15:AE33" si="7">+IF($D15="Porcentaje",IF(AND(AB15&lt;&gt;"",AC15="",AD15=""),AB15,IF(AND(AB15&lt;&gt;"",AC15&lt;&gt;"",AD15=""),AC15,IF(AND(AB15&lt;&gt;"",AC15&lt;&gt;"",AD15&lt;&gt;""),AD15,0))),SUM(AB15:AD15))</f>
        <v>1</v>
      </c>
      <c r="AF15" s="327">
        <v>0</v>
      </c>
      <c r="AG15" s="327">
        <v>0</v>
      </c>
      <c r="AH15" s="327">
        <v>1</v>
      </c>
      <c r="AI15" s="328">
        <f t="shared" ref="AI15:AI33" si="8">+IF($D15="Porcentaje",IF(AND(AF15&lt;&gt;"",AG15="",AH15=""),AF15,IF(AND(AF15&lt;&gt;"",AG15&lt;&gt;"",AH15=""),AG15,IF(AND(AF15&lt;&gt;"",AG15&lt;&gt;"",AH15&lt;&gt;""),AH15,0))),SUM(AF15:AH15))</f>
        <v>1</v>
      </c>
      <c r="AJ15" s="328">
        <f t="shared" ref="AJ15:AJ33" si="9">+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4</v>
      </c>
    </row>
    <row r="16" spans="1:36" ht="39" thickBot="1" x14ac:dyDescent="0.25">
      <c r="A16" s="486" t="s">
        <v>785</v>
      </c>
      <c r="B16" s="321" t="s">
        <v>232</v>
      </c>
      <c r="C16" s="321" t="s">
        <v>233</v>
      </c>
      <c r="D16" s="83" t="s">
        <v>45</v>
      </c>
      <c r="E16" s="322">
        <f t="shared" si="0"/>
        <v>12</v>
      </c>
      <c r="F16" s="84" t="s">
        <v>96</v>
      </c>
      <c r="G16" s="325" t="s">
        <v>234</v>
      </c>
      <c r="H16" s="322">
        <f t="shared" si="1"/>
        <v>3</v>
      </c>
      <c r="I16" s="322">
        <f t="shared" si="2"/>
        <v>3</v>
      </c>
      <c r="J16" s="322">
        <f t="shared" si="3"/>
        <v>3</v>
      </c>
      <c r="K16" s="322">
        <f t="shared" si="4"/>
        <v>3</v>
      </c>
      <c r="L16" s="321" t="s">
        <v>235</v>
      </c>
      <c r="M16" s="324">
        <v>6060274.1952887429</v>
      </c>
      <c r="N16" s="321" t="s">
        <v>236</v>
      </c>
      <c r="O16" s="325" t="s">
        <v>237</v>
      </c>
      <c r="P16" s="325" t="s">
        <v>238</v>
      </c>
      <c r="Q16" s="52"/>
      <c r="R16" s="321" t="s">
        <v>232</v>
      </c>
      <c r="S16" s="321" t="s">
        <v>231</v>
      </c>
      <c r="T16" s="327">
        <v>1</v>
      </c>
      <c r="U16" s="327">
        <v>1</v>
      </c>
      <c r="V16" s="327">
        <v>1</v>
      </c>
      <c r="W16" s="328">
        <f t="shared" si="5"/>
        <v>3</v>
      </c>
      <c r="X16" s="327">
        <v>1</v>
      </c>
      <c r="Y16" s="327">
        <v>1</v>
      </c>
      <c r="Z16" s="327">
        <v>1</v>
      </c>
      <c r="AA16" s="328">
        <f t="shared" si="6"/>
        <v>3</v>
      </c>
      <c r="AB16" s="327">
        <v>1</v>
      </c>
      <c r="AC16" s="327">
        <v>1</v>
      </c>
      <c r="AD16" s="327">
        <v>1</v>
      </c>
      <c r="AE16" s="328">
        <f t="shared" si="7"/>
        <v>3</v>
      </c>
      <c r="AF16" s="327">
        <v>1</v>
      </c>
      <c r="AG16" s="327">
        <v>1</v>
      </c>
      <c r="AH16" s="327">
        <v>1</v>
      </c>
      <c r="AI16" s="328">
        <f t="shared" si="8"/>
        <v>3</v>
      </c>
      <c r="AJ16" s="328">
        <f t="shared" si="9"/>
        <v>12</v>
      </c>
    </row>
    <row r="17" spans="1:36" ht="64.5" thickBot="1" x14ac:dyDescent="0.25">
      <c r="A17" s="487"/>
      <c r="B17" s="321" t="s">
        <v>540</v>
      </c>
      <c r="C17" s="321" t="s">
        <v>541</v>
      </c>
      <c r="D17" s="83" t="s">
        <v>45</v>
      </c>
      <c r="E17" s="322">
        <f t="shared" si="0"/>
        <v>12</v>
      </c>
      <c r="F17" s="84" t="s">
        <v>46</v>
      </c>
      <c r="G17" s="325" t="s">
        <v>240</v>
      </c>
      <c r="H17" s="322">
        <f t="shared" si="1"/>
        <v>3</v>
      </c>
      <c r="I17" s="322">
        <f t="shared" si="2"/>
        <v>3</v>
      </c>
      <c r="J17" s="322">
        <f t="shared" si="3"/>
        <v>3</v>
      </c>
      <c r="K17" s="322">
        <f t="shared" si="4"/>
        <v>3</v>
      </c>
      <c r="L17" s="484" t="s">
        <v>241</v>
      </c>
      <c r="M17" s="324">
        <v>7407001.7942417972</v>
      </c>
      <c r="N17" s="321" t="s">
        <v>236</v>
      </c>
      <c r="O17" s="323" t="s">
        <v>242</v>
      </c>
      <c r="P17" s="325" t="str">
        <f>+P16</f>
        <v>Informar a Planificación y Desarrollo sobre los informes ejecutados, para fines de cumplimiento.</v>
      </c>
      <c r="Q17" s="52"/>
      <c r="R17" s="321" t="s">
        <v>239</v>
      </c>
      <c r="S17" s="321" t="s">
        <v>231</v>
      </c>
      <c r="T17" s="327">
        <v>1</v>
      </c>
      <c r="U17" s="327">
        <v>1</v>
      </c>
      <c r="V17" s="327">
        <v>1</v>
      </c>
      <c r="W17" s="328">
        <f t="shared" si="5"/>
        <v>3</v>
      </c>
      <c r="X17" s="327">
        <v>1</v>
      </c>
      <c r="Y17" s="327">
        <v>1</v>
      </c>
      <c r="Z17" s="327">
        <v>1</v>
      </c>
      <c r="AA17" s="328">
        <f t="shared" si="6"/>
        <v>3</v>
      </c>
      <c r="AB17" s="327">
        <v>1</v>
      </c>
      <c r="AC17" s="327">
        <v>1</v>
      </c>
      <c r="AD17" s="327">
        <v>1</v>
      </c>
      <c r="AE17" s="328">
        <f t="shared" si="7"/>
        <v>3</v>
      </c>
      <c r="AF17" s="327">
        <v>1</v>
      </c>
      <c r="AG17" s="327">
        <v>1</v>
      </c>
      <c r="AH17" s="327">
        <v>1</v>
      </c>
      <c r="AI17" s="328">
        <f t="shared" si="8"/>
        <v>3</v>
      </c>
      <c r="AJ17" s="328">
        <f t="shared" si="9"/>
        <v>12</v>
      </c>
    </row>
    <row r="18" spans="1:36" ht="51.75" thickBot="1" x14ac:dyDescent="0.25">
      <c r="A18" s="484" t="s">
        <v>884</v>
      </c>
      <c r="B18" s="321" t="s">
        <v>243</v>
      </c>
      <c r="C18" s="321" t="s">
        <v>244</v>
      </c>
      <c r="D18" s="83" t="s">
        <v>45</v>
      </c>
      <c r="E18" s="322">
        <f t="shared" si="0"/>
        <v>12</v>
      </c>
      <c r="F18" s="84" t="s">
        <v>46</v>
      </c>
      <c r="G18" s="325" t="s">
        <v>245</v>
      </c>
      <c r="H18" s="322">
        <f t="shared" si="1"/>
        <v>3</v>
      </c>
      <c r="I18" s="322">
        <f t="shared" si="2"/>
        <v>3</v>
      </c>
      <c r="J18" s="322">
        <f t="shared" si="3"/>
        <v>3</v>
      </c>
      <c r="K18" s="322">
        <f t="shared" si="4"/>
        <v>3</v>
      </c>
      <c r="L18" s="484"/>
      <c r="M18" s="324">
        <v>2693455.1979061086</v>
      </c>
      <c r="N18" s="321" t="s">
        <v>246</v>
      </c>
      <c r="O18" s="325" t="s">
        <v>247</v>
      </c>
      <c r="P18" s="325" t="str">
        <f>+P17</f>
        <v>Informar a Planificación y Desarrollo sobre los informes ejecutados, para fines de cumplimiento.</v>
      </c>
      <c r="Q18" s="52"/>
      <c r="R18" s="321" t="s">
        <v>243</v>
      </c>
      <c r="S18" s="321" t="s">
        <v>231</v>
      </c>
      <c r="T18" s="327">
        <v>1</v>
      </c>
      <c r="U18" s="327">
        <v>1</v>
      </c>
      <c r="V18" s="327">
        <v>1</v>
      </c>
      <c r="W18" s="328">
        <f t="shared" si="5"/>
        <v>3</v>
      </c>
      <c r="X18" s="327">
        <v>1</v>
      </c>
      <c r="Y18" s="327">
        <v>1</v>
      </c>
      <c r="Z18" s="327">
        <v>1</v>
      </c>
      <c r="AA18" s="328">
        <f t="shared" si="6"/>
        <v>3</v>
      </c>
      <c r="AB18" s="327">
        <v>1</v>
      </c>
      <c r="AC18" s="327">
        <v>1</v>
      </c>
      <c r="AD18" s="327">
        <v>1</v>
      </c>
      <c r="AE18" s="328">
        <f t="shared" si="7"/>
        <v>3</v>
      </c>
      <c r="AF18" s="327">
        <v>1</v>
      </c>
      <c r="AG18" s="327">
        <v>1</v>
      </c>
      <c r="AH18" s="327">
        <v>1</v>
      </c>
      <c r="AI18" s="328">
        <f t="shared" si="8"/>
        <v>3</v>
      </c>
      <c r="AJ18" s="328">
        <f t="shared" si="9"/>
        <v>12</v>
      </c>
    </row>
    <row r="19" spans="1:36" ht="39" thickBot="1" x14ac:dyDescent="0.25">
      <c r="A19" s="484"/>
      <c r="B19" s="321" t="s">
        <v>248</v>
      </c>
      <c r="C19" s="321" t="s">
        <v>541</v>
      </c>
      <c r="D19" s="83" t="s">
        <v>45</v>
      </c>
      <c r="E19" s="322">
        <f t="shared" si="0"/>
        <v>12</v>
      </c>
      <c r="F19" s="84" t="s">
        <v>46</v>
      </c>
      <c r="G19" s="325" t="s">
        <v>249</v>
      </c>
      <c r="H19" s="322">
        <f t="shared" si="1"/>
        <v>3</v>
      </c>
      <c r="I19" s="322">
        <f t="shared" si="2"/>
        <v>3</v>
      </c>
      <c r="J19" s="322">
        <f t="shared" si="3"/>
        <v>3</v>
      </c>
      <c r="K19" s="322">
        <f t="shared" si="4"/>
        <v>3</v>
      </c>
      <c r="L19" s="484"/>
      <c r="M19" s="324">
        <v>1346727.5989530541</v>
      </c>
      <c r="N19" s="321" t="s">
        <v>169</v>
      </c>
      <c r="O19" s="325" t="s">
        <v>250</v>
      </c>
      <c r="P19" s="325" t="str">
        <f>+P18</f>
        <v>Informar a Planificación y Desarrollo sobre los informes ejecutados, para fines de cumplimiento.</v>
      </c>
      <c r="Q19" s="52"/>
      <c r="R19" s="321" t="s">
        <v>248</v>
      </c>
      <c r="S19" s="321" t="s">
        <v>231</v>
      </c>
      <c r="T19" s="327">
        <v>1</v>
      </c>
      <c r="U19" s="327">
        <v>1</v>
      </c>
      <c r="V19" s="327">
        <v>1</v>
      </c>
      <c r="W19" s="328">
        <f t="shared" si="5"/>
        <v>3</v>
      </c>
      <c r="X19" s="327">
        <v>1</v>
      </c>
      <c r="Y19" s="327">
        <v>1</v>
      </c>
      <c r="Z19" s="327">
        <v>1</v>
      </c>
      <c r="AA19" s="328">
        <f t="shared" si="6"/>
        <v>3</v>
      </c>
      <c r="AB19" s="327">
        <v>1</v>
      </c>
      <c r="AC19" s="327">
        <v>1</v>
      </c>
      <c r="AD19" s="327">
        <v>1</v>
      </c>
      <c r="AE19" s="328">
        <f t="shared" si="7"/>
        <v>3</v>
      </c>
      <c r="AF19" s="327">
        <v>1</v>
      </c>
      <c r="AG19" s="327">
        <v>1</v>
      </c>
      <c r="AH19" s="327">
        <v>1</v>
      </c>
      <c r="AI19" s="328">
        <f t="shared" si="8"/>
        <v>3</v>
      </c>
      <c r="AJ19" s="328">
        <f t="shared" si="9"/>
        <v>12</v>
      </c>
    </row>
    <row r="20" spans="1:36" ht="51.75" thickBot="1" x14ac:dyDescent="0.25">
      <c r="A20" s="484"/>
      <c r="B20" s="321" t="s">
        <v>251</v>
      </c>
      <c r="C20" s="321" t="s">
        <v>231</v>
      </c>
      <c r="D20" s="83" t="s">
        <v>45</v>
      </c>
      <c r="E20" s="322">
        <f t="shared" si="0"/>
        <v>12</v>
      </c>
      <c r="F20" s="84" t="s">
        <v>46</v>
      </c>
      <c r="G20" s="323" t="s">
        <v>252</v>
      </c>
      <c r="H20" s="322">
        <f t="shared" si="1"/>
        <v>3</v>
      </c>
      <c r="I20" s="322">
        <f t="shared" si="2"/>
        <v>3</v>
      </c>
      <c r="J20" s="322">
        <f t="shared" si="3"/>
        <v>3</v>
      </c>
      <c r="K20" s="322">
        <f t="shared" si="4"/>
        <v>3</v>
      </c>
      <c r="L20" s="484"/>
      <c r="M20" s="324">
        <v>2693455.1979061081</v>
      </c>
      <c r="N20" s="321" t="s">
        <v>253</v>
      </c>
      <c r="O20" s="323" t="s">
        <v>250</v>
      </c>
      <c r="P20" s="325" t="str">
        <f>+P19</f>
        <v>Informar a Planificación y Desarrollo sobre los informes ejecutados, para fines de cumplimiento.</v>
      </c>
      <c r="Q20" s="52"/>
      <c r="R20" s="321" t="s">
        <v>251</v>
      </c>
      <c r="S20" s="321" t="s">
        <v>231</v>
      </c>
      <c r="T20" s="327">
        <v>1</v>
      </c>
      <c r="U20" s="327">
        <v>1</v>
      </c>
      <c r="V20" s="327">
        <v>1</v>
      </c>
      <c r="W20" s="328">
        <f t="shared" si="5"/>
        <v>3</v>
      </c>
      <c r="X20" s="327">
        <v>1</v>
      </c>
      <c r="Y20" s="327">
        <v>1</v>
      </c>
      <c r="Z20" s="327">
        <v>1</v>
      </c>
      <c r="AA20" s="328">
        <f t="shared" si="6"/>
        <v>3</v>
      </c>
      <c r="AB20" s="327">
        <v>1</v>
      </c>
      <c r="AC20" s="327">
        <v>1</v>
      </c>
      <c r="AD20" s="327">
        <v>1</v>
      </c>
      <c r="AE20" s="328">
        <f t="shared" si="7"/>
        <v>3</v>
      </c>
      <c r="AF20" s="327">
        <v>1</v>
      </c>
      <c r="AG20" s="327">
        <v>1</v>
      </c>
      <c r="AH20" s="327">
        <v>1</v>
      </c>
      <c r="AI20" s="328">
        <f t="shared" si="8"/>
        <v>3</v>
      </c>
      <c r="AJ20" s="328">
        <f t="shared" si="9"/>
        <v>12</v>
      </c>
    </row>
    <row r="21" spans="1:36" ht="51.75" thickBot="1" x14ac:dyDescent="0.25">
      <c r="A21" s="483" t="s">
        <v>254</v>
      </c>
      <c r="B21" s="321" t="s">
        <v>255</v>
      </c>
      <c r="C21" s="321" t="s">
        <v>231</v>
      </c>
      <c r="D21" s="83" t="s">
        <v>45</v>
      </c>
      <c r="E21" s="322">
        <f t="shared" si="0"/>
        <v>12</v>
      </c>
      <c r="F21" s="84" t="s">
        <v>46</v>
      </c>
      <c r="G21" s="323" t="s">
        <v>256</v>
      </c>
      <c r="H21" s="322">
        <f t="shared" si="1"/>
        <v>3</v>
      </c>
      <c r="I21" s="322">
        <f t="shared" si="2"/>
        <v>3</v>
      </c>
      <c r="J21" s="322">
        <f t="shared" si="3"/>
        <v>3</v>
      </c>
      <c r="K21" s="322">
        <f t="shared" si="4"/>
        <v>3</v>
      </c>
      <c r="L21" s="321" t="s">
        <v>257</v>
      </c>
      <c r="M21" s="324">
        <v>505022.84960739524</v>
      </c>
      <c r="N21" s="321" t="s">
        <v>227</v>
      </c>
      <c r="O21" s="323" t="s">
        <v>258</v>
      </c>
      <c r="P21" s="325"/>
      <c r="Q21" s="52"/>
      <c r="R21" s="321" t="s">
        <v>255</v>
      </c>
      <c r="S21" s="321" t="s">
        <v>231</v>
      </c>
      <c r="T21" s="327">
        <v>1</v>
      </c>
      <c r="U21" s="327">
        <v>1</v>
      </c>
      <c r="V21" s="327">
        <v>1</v>
      </c>
      <c r="W21" s="328">
        <f t="shared" si="5"/>
        <v>3</v>
      </c>
      <c r="X21" s="327">
        <v>1</v>
      </c>
      <c r="Y21" s="327">
        <v>1</v>
      </c>
      <c r="Z21" s="327">
        <v>1</v>
      </c>
      <c r="AA21" s="328">
        <f t="shared" si="6"/>
        <v>3</v>
      </c>
      <c r="AB21" s="327">
        <v>1</v>
      </c>
      <c r="AC21" s="327">
        <v>1</v>
      </c>
      <c r="AD21" s="327">
        <v>1</v>
      </c>
      <c r="AE21" s="328">
        <f t="shared" si="7"/>
        <v>3</v>
      </c>
      <c r="AF21" s="327">
        <v>1</v>
      </c>
      <c r="AG21" s="327">
        <v>1</v>
      </c>
      <c r="AH21" s="327">
        <v>1</v>
      </c>
      <c r="AI21" s="328">
        <f t="shared" si="8"/>
        <v>3</v>
      </c>
      <c r="AJ21" s="328">
        <f t="shared" si="9"/>
        <v>12</v>
      </c>
    </row>
    <row r="22" spans="1:36" ht="39" thickBot="1" x14ac:dyDescent="0.25">
      <c r="A22" s="483"/>
      <c r="B22" s="321" t="s">
        <v>259</v>
      </c>
      <c r="C22" s="321" t="s">
        <v>541</v>
      </c>
      <c r="D22" s="83" t="s">
        <v>45</v>
      </c>
      <c r="E22" s="322">
        <f t="shared" si="0"/>
        <v>48</v>
      </c>
      <c r="F22" s="84" t="s">
        <v>46</v>
      </c>
      <c r="G22" s="325" t="s">
        <v>261</v>
      </c>
      <c r="H22" s="322">
        <f t="shared" si="1"/>
        <v>12</v>
      </c>
      <c r="I22" s="322">
        <f t="shared" si="2"/>
        <v>12</v>
      </c>
      <c r="J22" s="322">
        <f t="shared" si="3"/>
        <v>12</v>
      </c>
      <c r="K22" s="322">
        <f t="shared" si="4"/>
        <v>12</v>
      </c>
      <c r="L22" s="321" t="s">
        <v>262</v>
      </c>
      <c r="M22" s="324">
        <v>1683409.4986913179</v>
      </c>
      <c r="N22" s="321" t="s">
        <v>253</v>
      </c>
      <c r="O22" s="325" t="s">
        <v>263</v>
      </c>
      <c r="P22" s="325" t="s">
        <v>264</v>
      </c>
      <c r="Q22" s="52"/>
      <c r="R22" s="321" t="s">
        <v>259</v>
      </c>
      <c r="S22" s="321" t="s">
        <v>260</v>
      </c>
      <c r="T22" s="327">
        <v>4</v>
      </c>
      <c r="U22" s="327">
        <v>4</v>
      </c>
      <c r="V22" s="327">
        <v>4</v>
      </c>
      <c r="W22" s="328">
        <f t="shared" si="5"/>
        <v>12</v>
      </c>
      <c r="X22" s="327">
        <v>4</v>
      </c>
      <c r="Y22" s="327">
        <v>4</v>
      </c>
      <c r="Z22" s="327">
        <v>4</v>
      </c>
      <c r="AA22" s="328">
        <f t="shared" si="6"/>
        <v>12</v>
      </c>
      <c r="AB22" s="327">
        <v>4</v>
      </c>
      <c r="AC22" s="327">
        <v>4</v>
      </c>
      <c r="AD22" s="327">
        <v>4</v>
      </c>
      <c r="AE22" s="328">
        <f t="shared" si="7"/>
        <v>12</v>
      </c>
      <c r="AF22" s="327">
        <v>4</v>
      </c>
      <c r="AG22" s="327">
        <v>4</v>
      </c>
      <c r="AH22" s="327">
        <v>4</v>
      </c>
      <c r="AI22" s="328">
        <f t="shared" si="8"/>
        <v>12</v>
      </c>
      <c r="AJ22" s="328">
        <f t="shared" si="9"/>
        <v>48</v>
      </c>
    </row>
    <row r="23" spans="1:36" ht="39" thickBot="1" x14ac:dyDescent="0.25">
      <c r="A23" s="483"/>
      <c r="B23" s="321" t="s">
        <v>537</v>
      </c>
      <c r="C23" s="321" t="s">
        <v>541</v>
      </c>
      <c r="D23" s="83" t="s">
        <v>45</v>
      </c>
      <c r="E23" s="322">
        <f t="shared" ref="E23:E33" si="10">+AJ23</f>
        <v>12</v>
      </c>
      <c r="F23" s="84" t="s">
        <v>46</v>
      </c>
      <c r="G23" s="323" t="s">
        <v>267</v>
      </c>
      <c r="H23" s="322">
        <f t="shared" si="1"/>
        <v>3</v>
      </c>
      <c r="I23" s="322">
        <f t="shared" si="2"/>
        <v>3</v>
      </c>
      <c r="J23" s="322">
        <f t="shared" si="3"/>
        <v>3</v>
      </c>
      <c r="K23" s="322">
        <f t="shared" si="4"/>
        <v>3</v>
      </c>
      <c r="L23" s="321" t="s">
        <v>262</v>
      </c>
      <c r="M23" s="324">
        <v>1010045.6992147905</v>
      </c>
      <c r="N23" s="321" t="s">
        <v>268</v>
      </c>
      <c r="O23" s="325" t="s">
        <v>269</v>
      </c>
      <c r="P23" s="325" t="s">
        <v>270</v>
      </c>
      <c r="Q23" s="52"/>
      <c r="R23" s="321" t="s">
        <v>265</v>
      </c>
      <c r="S23" s="321" t="s">
        <v>266</v>
      </c>
      <c r="T23" s="327">
        <v>1</v>
      </c>
      <c r="U23" s="327">
        <v>1</v>
      </c>
      <c r="V23" s="327">
        <v>1</v>
      </c>
      <c r="W23" s="328">
        <f t="shared" si="5"/>
        <v>3</v>
      </c>
      <c r="X23" s="327">
        <v>1</v>
      </c>
      <c r="Y23" s="327">
        <v>1</v>
      </c>
      <c r="Z23" s="327">
        <v>1</v>
      </c>
      <c r="AA23" s="328">
        <f t="shared" si="6"/>
        <v>3</v>
      </c>
      <c r="AB23" s="327">
        <v>1</v>
      </c>
      <c r="AC23" s="327">
        <v>1</v>
      </c>
      <c r="AD23" s="327">
        <v>1</v>
      </c>
      <c r="AE23" s="328">
        <f t="shared" si="7"/>
        <v>3</v>
      </c>
      <c r="AF23" s="327">
        <v>1</v>
      </c>
      <c r="AG23" s="327">
        <v>1</v>
      </c>
      <c r="AH23" s="327">
        <v>1</v>
      </c>
      <c r="AI23" s="328">
        <f t="shared" si="8"/>
        <v>3</v>
      </c>
      <c r="AJ23" s="328">
        <f t="shared" si="9"/>
        <v>12</v>
      </c>
    </row>
    <row r="24" spans="1:36" ht="64.5" thickBot="1" x14ac:dyDescent="0.25">
      <c r="A24" s="483"/>
      <c r="B24" s="321" t="s">
        <v>542</v>
      </c>
      <c r="C24" s="321" t="s">
        <v>541</v>
      </c>
      <c r="D24" s="83" t="s">
        <v>45</v>
      </c>
      <c r="E24" s="322">
        <f t="shared" si="10"/>
        <v>12</v>
      </c>
      <c r="F24" s="84" t="s">
        <v>46</v>
      </c>
      <c r="G24" s="323" t="s">
        <v>272</v>
      </c>
      <c r="H24" s="322">
        <f t="shared" si="1"/>
        <v>3</v>
      </c>
      <c r="I24" s="322">
        <f t="shared" si="2"/>
        <v>3</v>
      </c>
      <c r="J24" s="322">
        <f t="shared" si="3"/>
        <v>3</v>
      </c>
      <c r="K24" s="322">
        <f t="shared" si="4"/>
        <v>3</v>
      </c>
      <c r="L24" s="484" t="s">
        <v>273</v>
      </c>
      <c r="M24" s="324">
        <v>1515068.5488221857</v>
      </c>
      <c r="N24" s="321" t="s">
        <v>274</v>
      </c>
      <c r="O24" s="323" t="s">
        <v>275</v>
      </c>
      <c r="P24" s="325"/>
      <c r="Q24" s="52"/>
      <c r="R24" s="321" t="s">
        <v>271</v>
      </c>
      <c r="S24" s="321" t="s">
        <v>231</v>
      </c>
      <c r="T24" s="327">
        <v>1</v>
      </c>
      <c r="U24" s="327">
        <v>1</v>
      </c>
      <c r="V24" s="327">
        <v>1</v>
      </c>
      <c r="W24" s="328">
        <f t="shared" si="5"/>
        <v>3</v>
      </c>
      <c r="X24" s="327">
        <v>1</v>
      </c>
      <c r="Y24" s="327">
        <v>1</v>
      </c>
      <c r="Z24" s="327">
        <v>1</v>
      </c>
      <c r="AA24" s="328">
        <f t="shared" si="6"/>
        <v>3</v>
      </c>
      <c r="AB24" s="327">
        <v>1</v>
      </c>
      <c r="AC24" s="327">
        <v>1</v>
      </c>
      <c r="AD24" s="327">
        <v>1</v>
      </c>
      <c r="AE24" s="328">
        <f t="shared" si="7"/>
        <v>3</v>
      </c>
      <c r="AF24" s="327">
        <v>1</v>
      </c>
      <c r="AG24" s="327">
        <v>1</v>
      </c>
      <c r="AH24" s="327">
        <v>1</v>
      </c>
      <c r="AI24" s="328">
        <f t="shared" si="8"/>
        <v>3</v>
      </c>
      <c r="AJ24" s="328">
        <f t="shared" si="9"/>
        <v>12</v>
      </c>
    </row>
    <row r="25" spans="1:36" ht="64.5" thickBot="1" x14ac:dyDescent="0.25">
      <c r="A25" s="483"/>
      <c r="B25" s="321" t="s">
        <v>543</v>
      </c>
      <c r="C25" s="321" t="s">
        <v>544</v>
      </c>
      <c r="D25" s="83" t="s">
        <v>45</v>
      </c>
      <c r="E25" s="322">
        <f t="shared" si="10"/>
        <v>12</v>
      </c>
      <c r="F25" s="84" t="s">
        <v>46</v>
      </c>
      <c r="G25" s="323" t="s">
        <v>277</v>
      </c>
      <c r="H25" s="322">
        <f t="shared" si="1"/>
        <v>3</v>
      </c>
      <c r="I25" s="322">
        <f t="shared" si="2"/>
        <v>3</v>
      </c>
      <c r="J25" s="322">
        <f t="shared" si="3"/>
        <v>3</v>
      </c>
      <c r="K25" s="322">
        <f t="shared" si="4"/>
        <v>3</v>
      </c>
      <c r="L25" s="484"/>
      <c r="M25" s="324">
        <v>1010045.6992147905</v>
      </c>
      <c r="N25" s="321" t="s">
        <v>278</v>
      </c>
      <c r="O25" s="323" t="s">
        <v>279</v>
      </c>
      <c r="P25" s="325" t="s">
        <v>280</v>
      </c>
      <c r="Q25" s="52"/>
      <c r="R25" s="321" t="s">
        <v>276</v>
      </c>
      <c r="S25" s="321" t="s">
        <v>231</v>
      </c>
      <c r="T25" s="327">
        <v>1</v>
      </c>
      <c r="U25" s="327">
        <v>1</v>
      </c>
      <c r="V25" s="327">
        <v>1</v>
      </c>
      <c r="W25" s="328">
        <f t="shared" si="5"/>
        <v>3</v>
      </c>
      <c r="X25" s="327">
        <v>1</v>
      </c>
      <c r="Y25" s="327">
        <v>1</v>
      </c>
      <c r="Z25" s="327">
        <v>1</v>
      </c>
      <c r="AA25" s="328">
        <f t="shared" si="6"/>
        <v>3</v>
      </c>
      <c r="AB25" s="327">
        <v>1</v>
      </c>
      <c r="AC25" s="327">
        <v>1</v>
      </c>
      <c r="AD25" s="327">
        <v>1</v>
      </c>
      <c r="AE25" s="328">
        <f t="shared" si="7"/>
        <v>3</v>
      </c>
      <c r="AF25" s="327">
        <v>1</v>
      </c>
      <c r="AG25" s="327">
        <v>1</v>
      </c>
      <c r="AH25" s="327">
        <v>1</v>
      </c>
      <c r="AI25" s="328">
        <f t="shared" si="8"/>
        <v>3</v>
      </c>
      <c r="AJ25" s="328">
        <f t="shared" si="9"/>
        <v>12</v>
      </c>
    </row>
    <row r="26" spans="1:36" ht="77.25" thickBot="1" x14ac:dyDescent="0.25">
      <c r="A26" s="483"/>
      <c r="B26" s="321" t="s">
        <v>545</v>
      </c>
      <c r="C26" s="321" t="s">
        <v>546</v>
      </c>
      <c r="D26" s="83" t="s">
        <v>45</v>
      </c>
      <c r="E26" s="322">
        <f t="shared" si="10"/>
        <v>12</v>
      </c>
      <c r="F26" s="84" t="s">
        <v>46</v>
      </c>
      <c r="G26" s="323" t="s">
        <v>283</v>
      </c>
      <c r="H26" s="322">
        <f t="shared" si="1"/>
        <v>3</v>
      </c>
      <c r="I26" s="322">
        <f t="shared" si="2"/>
        <v>3</v>
      </c>
      <c r="J26" s="322">
        <f t="shared" si="3"/>
        <v>3</v>
      </c>
      <c r="K26" s="322">
        <f t="shared" si="4"/>
        <v>3</v>
      </c>
      <c r="L26" s="321" t="s">
        <v>262</v>
      </c>
      <c r="M26" s="324">
        <v>505022.84960739524</v>
      </c>
      <c r="N26" s="321" t="s">
        <v>284</v>
      </c>
      <c r="O26" s="323" t="s">
        <v>285</v>
      </c>
      <c r="P26" s="325" t="s">
        <v>286</v>
      </c>
      <c r="Q26" s="52"/>
      <c r="R26" s="321" t="s">
        <v>281</v>
      </c>
      <c r="S26" s="321" t="s">
        <v>282</v>
      </c>
      <c r="T26" s="327">
        <v>1</v>
      </c>
      <c r="U26" s="327">
        <v>1</v>
      </c>
      <c r="V26" s="327">
        <v>1</v>
      </c>
      <c r="W26" s="328">
        <f t="shared" si="5"/>
        <v>3</v>
      </c>
      <c r="X26" s="327">
        <v>1</v>
      </c>
      <c r="Y26" s="327">
        <v>1</v>
      </c>
      <c r="Z26" s="327">
        <v>1</v>
      </c>
      <c r="AA26" s="328">
        <f t="shared" si="6"/>
        <v>3</v>
      </c>
      <c r="AB26" s="327">
        <v>1</v>
      </c>
      <c r="AC26" s="327">
        <v>1</v>
      </c>
      <c r="AD26" s="327">
        <v>1</v>
      </c>
      <c r="AE26" s="328">
        <f t="shared" si="7"/>
        <v>3</v>
      </c>
      <c r="AF26" s="327">
        <v>1</v>
      </c>
      <c r="AG26" s="327">
        <v>1</v>
      </c>
      <c r="AH26" s="327">
        <v>1</v>
      </c>
      <c r="AI26" s="328">
        <f t="shared" si="8"/>
        <v>3</v>
      </c>
      <c r="AJ26" s="328">
        <f t="shared" si="9"/>
        <v>12</v>
      </c>
    </row>
    <row r="27" spans="1:36" ht="90" thickBot="1" x14ac:dyDescent="0.25">
      <c r="A27" s="483"/>
      <c r="B27" s="321" t="s">
        <v>287</v>
      </c>
      <c r="C27" s="321" t="s">
        <v>288</v>
      </c>
      <c r="D27" s="83" t="s">
        <v>45</v>
      </c>
      <c r="E27" s="322">
        <f t="shared" si="10"/>
        <v>12</v>
      </c>
      <c r="F27" s="84" t="s">
        <v>46</v>
      </c>
      <c r="G27" s="323" t="s">
        <v>289</v>
      </c>
      <c r="H27" s="322">
        <f t="shared" si="1"/>
        <v>3</v>
      </c>
      <c r="I27" s="322">
        <f t="shared" si="2"/>
        <v>3</v>
      </c>
      <c r="J27" s="322">
        <f t="shared" si="3"/>
        <v>3</v>
      </c>
      <c r="K27" s="322">
        <f t="shared" si="4"/>
        <v>3</v>
      </c>
      <c r="L27" s="321" t="s">
        <v>273</v>
      </c>
      <c r="M27" s="324">
        <v>404018.2796859162</v>
      </c>
      <c r="N27" s="321" t="s">
        <v>290</v>
      </c>
      <c r="O27" s="323" t="s">
        <v>291</v>
      </c>
      <c r="P27" s="325" t="s">
        <v>286</v>
      </c>
      <c r="Q27" s="52"/>
      <c r="R27" s="321" t="s">
        <v>287</v>
      </c>
      <c r="S27" s="321" t="s">
        <v>288</v>
      </c>
      <c r="T27" s="327">
        <v>1</v>
      </c>
      <c r="U27" s="327">
        <v>1</v>
      </c>
      <c r="V27" s="327">
        <v>1</v>
      </c>
      <c r="W27" s="328">
        <f t="shared" si="5"/>
        <v>3</v>
      </c>
      <c r="X27" s="327">
        <v>1</v>
      </c>
      <c r="Y27" s="327">
        <v>1</v>
      </c>
      <c r="Z27" s="327">
        <v>1</v>
      </c>
      <c r="AA27" s="328">
        <f t="shared" si="6"/>
        <v>3</v>
      </c>
      <c r="AB27" s="327">
        <v>1</v>
      </c>
      <c r="AC27" s="327">
        <v>1</v>
      </c>
      <c r="AD27" s="327">
        <v>1</v>
      </c>
      <c r="AE27" s="328">
        <f t="shared" si="7"/>
        <v>3</v>
      </c>
      <c r="AF27" s="327">
        <v>1</v>
      </c>
      <c r="AG27" s="327">
        <v>1</v>
      </c>
      <c r="AH27" s="327">
        <v>1</v>
      </c>
      <c r="AI27" s="328">
        <f t="shared" si="8"/>
        <v>3</v>
      </c>
      <c r="AJ27" s="328">
        <f t="shared" si="9"/>
        <v>12</v>
      </c>
    </row>
    <row r="28" spans="1:36" ht="39" thickBot="1" x14ac:dyDescent="0.25">
      <c r="A28" s="483"/>
      <c r="B28" s="321" t="s">
        <v>292</v>
      </c>
      <c r="C28" s="321" t="s">
        <v>293</v>
      </c>
      <c r="D28" s="83" t="s">
        <v>45</v>
      </c>
      <c r="E28" s="322">
        <f t="shared" si="10"/>
        <v>12</v>
      </c>
      <c r="F28" s="84" t="s">
        <v>46</v>
      </c>
      <c r="G28" s="323" t="s">
        <v>294</v>
      </c>
      <c r="H28" s="322">
        <f t="shared" si="1"/>
        <v>3</v>
      </c>
      <c r="I28" s="322">
        <f t="shared" si="2"/>
        <v>3</v>
      </c>
      <c r="J28" s="322">
        <f t="shared" si="3"/>
        <v>3</v>
      </c>
      <c r="K28" s="322">
        <f t="shared" si="4"/>
        <v>3</v>
      </c>
      <c r="L28" s="321" t="s">
        <v>257</v>
      </c>
      <c r="M28" s="324">
        <v>404018.2796859162</v>
      </c>
      <c r="N28" s="321" t="s">
        <v>295</v>
      </c>
      <c r="O28" s="323" t="s">
        <v>296</v>
      </c>
      <c r="P28" s="325" t="s">
        <v>297</v>
      </c>
      <c r="Q28" s="52"/>
      <c r="R28" s="321" t="s">
        <v>292</v>
      </c>
      <c r="S28" s="321" t="s">
        <v>293</v>
      </c>
      <c r="T28" s="327">
        <v>1</v>
      </c>
      <c r="U28" s="327">
        <v>1</v>
      </c>
      <c r="V28" s="327">
        <v>1</v>
      </c>
      <c r="W28" s="328">
        <f t="shared" si="5"/>
        <v>3</v>
      </c>
      <c r="X28" s="327">
        <v>1</v>
      </c>
      <c r="Y28" s="327">
        <v>1</v>
      </c>
      <c r="Z28" s="327">
        <v>1</v>
      </c>
      <c r="AA28" s="328">
        <f t="shared" si="6"/>
        <v>3</v>
      </c>
      <c r="AB28" s="327">
        <v>1</v>
      </c>
      <c r="AC28" s="327">
        <v>1</v>
      </c>
      <c r="AD28" s="327">
        <v>1</v>
      </c>
      <c r="AE28" s="328">
        <f t="shared" si="7"/>
        <v>3</v>
      </c>
      <c r="AF28" s="327">
        <v>1</v>
      </c>
      <c r="AG28" s="327">
        <v>1</v>
      </c>
      <c r="AH28" s="327">
        <v>1</v>
      </c>
      <c r="AI28" s="328">
        <f t="shared" si="8"/>
        <v>3</v>
      </c>
      <c r="AJ28" s="328">
        <f t="shared" si="9"/>
        <v>12</v>
      </c>
    </row>
    <row r="29" spans="1:36" ht="39" thickBot="1" x14ac:dyDescent="0.25">
      <c r="A29" s="483"/>
      <c r="B29" s="321" t="s">
        <v>298</v>
      </c>
      <c r="C29" s="321" t="s">
        <v>299</v>
      </c>
      <c r="D29" s="83" t="s">
        <v>45</v>
      </c>
      <c r="E29" s="322">
        <f t="shared" si="10"/>
        <v>12</v>
      </c>
      <c r="F29" s="84" t="s">
        <v>46</v>
      </c>
      <c r="G29" s="323" t="s">
        <v>300</v>
      </c>
      <c r="H29" s="322">
        <f t="shared" si="1"/>
        <v>3</v>
      </c>
      <c r="I29" s="322">
        <f t="shared" si="2"/>
        <v>3</v>
      </c>
      <c r="J29" s="322">
        <f t="shared" si="3"/>
        <v>3</v>
      </c>
      <c r="K29" s="322">
        <f t="shared" si="4"/>
        <v>3</v>
      </c>
      <c r="L29" s="484" t="s">
        <v>262</v>
      </c>
      <c r="M29" s="324">
        <v>404018.2796859162</v>
      </c>
      <c r="N29" s="321" t="str">
        <f>+N28</f>
        <v>Departamento Administrativo Financiero</v>
      </c>
      <c r="O29" s="323" t="s">
        <v>301</v>
      </c>
      <c r="P29" s="325" t="s">
        <v>302</v>
      </c>
      <c r="Q29" s="52"/>
      <c r="R29" s="321" t="s">
        <v>298</v>
      </c>
      <c r="S29" s="321" t="s">
        <v>299</v>
      </c>
      <c r="T29" s="327">
        <v>1</v>
      </c>
      <c r="U29" s="327">
        <v>1</v>
      </c>
      <c r="V29" s="327">
        <v>1</v>
      </c>
      <c r="W29" s="328">
        <f t="shared" si="5"/>
        <v>3</v>
      </c>
      <c r="X29" s="327">
        <v>1</v>
      </c>
      <c r="Y29" s="327">
        <v>1</v>
      </c>
      <c r="Z29" s="327">
        <v>1</v>
      </c>
      <c r="AA29" s="328">
        <f t="shared" si="6"/>
        <v>3</v>
      </c>
      <c r="AB29" s="327">
        <v>1</v>
      </c>
      <c r="AC29" s="327">
        <v>1</v>
      </c>
      <c r="AD29" s="327">
        <v>1</v>
      </c>
      <c r="AE29" s="328">
        <f t="shared" si="7"/>
        <v>3</v>
      </c>
      <c r="AF29" s="327">
        <v>1</v>
      </c>
      <c r="AG29" s="327">
        <v>1</v>
      </c>
      <c r="AH29" s="327">
        <v>1</v>
      </c>
      <c r="AI29" s="328">
        <f t="shared" si="8"/>
        <v>3</v>
      </c>
      <c r="AJ29" s="328">
        <f t="shared" si="9"/>
        <v>12</v>
      </c>
    </row>
    <row r="30" spans="1:36" ht="39" thickBot="1" x14ac:dyDescent="0.25">
      <c r="A30" s="483"/>
      <c r="B30" s="321" t="s">
        <v>303</v>
      </c>
      <c r="C30" s="321" t="s">
        <v>304</v>
      </c>
      <c r="D30" s="83" t="s">
        <v>45</v>
      </c>
      <c r="E30" s="322">
        <f t="shared" si="10"/>
        <v>12</v>
      </c>
      <c r="F30" s="84" t="s">
        <v>46</v>
      </c>
      <c r="G30" s="323" t="s">
        <v>305</v>
      </c>
      <c r="H30" s="322">
        <f t="shared" si="1"/>
        <v>3</v>
      </c>
      <c r="I30" s="322">
        <f t="shared" si="2"/>
        <v>3</v>
      </c>
      <c r="J30" s="322">
        <f t="shared" si="3"/>
        <v>3</v>
      </c>
      <c r="K30" s="322">
        <f t="shared" si="4"/>
        <v>3</v>
      </c>
      <c r="L30" s="484"/>
      <c r="M30" s="324">
        <v>303013.70976443717</v>
      </c>
      <c r="N30" s="321" t="str">
        <f>+N29</f>
        <v>Departamento Administrativo Financiero</v>
      </c>
      <c r="O30" s="323" t="s">
        <v>306</v>
      </c>
      <c r="P30" s="325" t="s">
        <v>307</v>
      </c>
      <c r="Q30" s="52"/>
      <c r="R30" s="321" t="s">
        <v>303</v>
      </c>
      <c r="S30" s="321" t="s">
        <v>304</v>
      </c>
      <c r="T30" s="327">
        <v>1</v>
      </c>
      <c r="U30" s="327">
        <v>1</v>
      </c>
      <c r="V30" s="327">
        <v>1</v>
      </c>
      <c r="W30" s="328">
        <f t="shared" si="5"/>
        <v>3</v>
      </c>
      <c r="X30" s="327">
        <v>1</v>
      </c>
      <c r="Y30" s="327">
        <v>1</v>
      </c>
      <c r="Z30" s="327">
        <v>1</v>
      </c>
      <c r="AA30" s="328">
        <f t="shared" si="6"/>
        <v>3</v>
      </c>
      <c r="AB30" s="327">
        <v>1</v>
      </c>
      <c r="AC30" s="327">
        <v>1</v>
      </c>
      <c r="AD30" s="327">
        <v>1</v>
      </c>
      <c r="AE30" s="328">
        <f t="shared" si="7"/>
        <v>3</v>
      </c>
      <c r="AF30" s="327">
        <v>1</v>
      </c>
      <c r="AG30" s="327">
        <v>1</v>
      </c>
      <c r="AH30" s="327">
        <v>1</v>
      </c>
      <c r="AI30" s="328">
        <f t="shared" si="8"/>
        <v>3</v>
      </c>
      <c r="AJ30" s="328">
        <f t="shared" si="9"/>
        <v>12</v>
      </c>
    </row>
    <row r="31" spans="1:36" ht="39" thickBot="1" x14ac:dyDescent="0.25">
      <c r="A31" s="483"/>
      <c r="B31" s="321" t="s">
        <v>308</v>
      </c>
      <c r="C31" s="321" t="s">
        <v>309</v>
      </c>
      <c r="D31" s="83" t="s">
        <v>45</v>
      </c>
      <c r="E31" s="322">
        <f t="shared" si="10"/>
        <v>12</v>
      </c>
      <c r="F31" s="84" t="s">
        <v>46</v>
      </c>
      <c r="G31" s="323" t="s">
        <v>310</v>
      </c>
      <c r="H31" s="322">
        <f t="shared" si="1"/>
        <v>3</v>
      </c>
      <c r="I31" s="322">
        <f t="shared" si="2"/>
        <v>3</v>
      </c>
      <c r="J31" s="322">
        <f t="shared" si="3"/>
        <v>3</v>
      </c>
      <c r="K31" s="322">
        <f t="shared" si="4"/>
        <v>3</v>
      </c>
      <c r="L31" s="484"/>
      <c r="M31" s="324">
        <v>1515068.5488221857</v>
      </c>
      <c r="N31" s="321" t="str">
        <f>+N30</f>
        <v>Departamento Administrativo Financiero</v>
      </c>
      <c r="O31" s="323" t="s">
        <v>250</v>
      </c>
      <c r="P31" s="325" t="s">
        <v>311</v>
      </c>
      <c r="Q31" s="52"/>
      <c r="R31" s="321" t="s">
        <v>308</v>
      </c>
      <c r="S31" s="321" t="s">
        <v>309</v>
      </c>
      <c r="T31" s="327">
        <v>1</v>
      </c>
      <c r="U31" s="327">
        <v>1</v>
      </c>
      <c r="V31" s="327">
        <v>1</v>
      </c>
      <c r="W31" s="328">
        <f t="shared" si="5"/>
        <v>3</v>
      </c>
      <c r="X31" s="327">
        <v>1</v>
      </c>
      <c r="Y31" s="327">
        <v>1</v>
      </c>
      <c r="Z31" s="327">
        <v>1</v>
      </c>
      <c r="AA31" s="328">
        <f t="shared" si="6"/>
        <v>3</v>
      </c>
      <c r="AB31" s="327">
        <v>1</v>
      </c>
      <c r="AC31" s="327">
        <v>1</v>
      </c>
      <c r="AD31" s="327">
        <v>1</v>
      </c>
      <c r="AE31" s="328">
        <f t="shared" si="7"/>
        <v>3</v>
      </c>
      <c r="AF31" s="327">
        <v>1</v>
      </c>
      <c r="AG31" s="327">
        <v>1</v>
      </c>
      <c r="AH31" s="327">
        <v>1</v>
      </c>
      <c r="AI31" s="328">
        <f t="shared" si="8"/>
        <v>3</v>
      </c>
      <c r="AJ31" s="328">
        <f t="shared" si="9"/>
        <v>12</v>
      </c>
    </row>
    <row r="32" spans="1:36" ht="39" thickBot="1" x14ac:dyDescent="0.25">
      <c r="A32" s="483"/>
      <c r="B32" s="321" t="s">
        <v>312</v>
      </c>
      <c r="C32" s="321" t="s">
        <v>313</v>
      </c>
      <c r="D32" s="83" t="s">
        <v>45</v>
      </c>
      <c r="E32" s="322">
        <f t="shared" si="10"/>
        <v>12</v>
      </c>
      <c r="F32" s="84" t="s">
        <v>46</v>
      </c>
      <c r="G32" s="325" t="s">
        <v>314</v>
      </c>
      <c r="H32" s="322">
        <f t="shared" si="1"/>
        <v>3</v>
      </c>
      <c r="I32" s="322">
        <f t="shared" si="2"/>
        <v>3</v>
      </c>
      <c r="J32" s="322">
        <f t="shared" si="3"/>
        <v>3</v>
      </c>
      <c r="K32" s="322">
        <f t="shared" si="4"/>
        <v>3</v>
      </c>
      <c r="L32" s="484"/>
      <c r="M32" s="324">
        <v>404018.2796859162</v>
      </c>
      <c r="N32" s="321" t="str">
        <f>+N30</f>
        <v>Departamento Administrativo Financiero</v>
      </c>
      <c r="O32" s="325" t="s">
        <v>315</v>
      </c>
      <c r="P32" s="325" t="s">
        <v>311</v>
      </c>
      <c r="Q32" s="52"/>
      <c r="R32" s="321" t="s">
        <v>312</v>
      </c>
      <c r="S32" s="321" t="s">
        <v>313</v>
      </c>
      <c r="T32" s="327">
        <v>1</v>
      </c>
      <c r="U32" s="327">
        <v>1</v>
      </c>
      <c r="V32" s="327">
        <v>1</v>
      </c>
      <c r="W32" s="328">
        <f t="shared" si="5"/>
        <v>3</v>
      </c>
      <c r="X32" s="327">
        <v>1</v>
      </c>
      <c r="Y32" s="327">
        <v>1</v>
      </c>
      <c r="Z32" s="327">
        <v>1</v>
      </c>
      <c r="AA32" s="328">
        <f t="shared" si="6"/>
        <v>3</v>
      </c>
      <c r="AB32" s="327">
        <v>1</v>
      </c>
      <c r="AC32" s="327">
        <v>1</v>
      </c>
      <c r="AD32" s="327">
        <v>1</v>
      </c>
      <c r="AE32" s="328">
        <f t="shared" si="7"/>
        <v>3</v>
      </c>
      <c r="AF32" s="327">
        <v>1</v>
      </c>
      <c r="AG32" s="327">
        <v>1</v>
      </c>
      <c r="AH32" s="327">
        <v>1</v>
      </c>
      <c r="AI32" s="328">
        <f t="shared" si="8"/>
        <v>3</v>
      </c>
      <c r="AJ32" s="328">
        <f t="shared" si="9"/>
        <v>12</v>
      </c>
    </row>
    <row r="33" spans="1:36" ht="51.75" thickBot="1" x14ac:dyDescent="0.25">
      <c r="A33" s="483"/>
      <c r="B33" s="321" t="s">
        <v>316</v>
      </c>
      <c r="C33" s="321" t="s">
        <v>317</v>
      </c>
      <c r="D33" s="83" t="s">
        <v>45</v>
      </c>
      <c r="E33" s="322">
        <f t="shared" si="10"/>
        <v>12</v>
      </c>
      <c r="F33" s="84" t="s">
        <v>46</v>
      </c>
      <c r="G33" s="323" t="s">
        <v>318</v>
      </c>
      <c r="H33" s="322">
        <f t="shared" si="1"/>
        <v>3</v>
      </c>
      <c r="I33" s="322">
        <f t="shared" si="2"/>
        <v>3</v>
      </c>
      <c r="J33" s="322">
        <f t="shared" si="3"/>
        <v>3</v>
      </c>
      <c r="K33" s="322">
        <f t="shared" si="4"/>
        <v>3</v>
      </c>
      <c r="L33" s="484"/>
      <c r="M33" s="324">
        <v>606027.41952887434</v>
      </c>
      <c r="N33" s="321" t="s">
        <v>319</v>
      </c>
      <c r="O33" s="323" t="s">
        <v>320</v>
      </c>
      <c r="P33" s="325" t="s">
        <v>321</v>
      </c>
      <c r="Q33" s="52"/>
      <c r="R33" s="321" t="s">
        <v>316</v>
      </c>
      <c r="S33" s="321" t="s">
        <v>317</v>
      </c>
      <c r="T33" s="327">
        <v>1</v>
      </c>
      <c r="U33" s="327">
        <v>1</v>
      </c>
      <c r="V33" s="327">
        <v>1</v>
      </c>
      <c r="W33" s="328">
        <f t="shared" si="5"/>
        <v>3</v>
      </c>
      <c r="X33" s="327">
        <v>1</v>
      </c>
      <c r="Y33" s="327">
        <v>1</v>
      </c>
      <c r="Z33" s="327">
        <v>1</v>
      </c>
      <c r="AA33" s="328">
        <f t="shared" si="6"/>
        <v>3</v>
      </c>
      <c r="AB33" s="327">
        <v>1</v>
      </c>
      <c r="AC33" s="327">
        <v>1</v>
      </c>
      <c r="AD33" s="327">
        <v>1</v>
      </c>
      <c r="AE33" s="328">
        <f t="shared" si="7"/>
        <v>3</v>
      </c>
      <c r="AF33" s="327">
        <v>1</v>
      </c>
      <c r="AG33" s="327">
        <v>1</v>
      </c>
      <c r="AH33" s="327">
        <v>1</v>
      </c>
      <c r="AI33" s="328">
        <f t="shared" si="8"/>
        <v>3</v>
      </c>
      <c r="AJ33" s="328">
        <f t="shared" si="9"/>
        <v>12</v>
      </c>
    </row>
    <row r="34" spans="1:36" x14ac:dyDescent="0.2">
      <c r="M34" s="292"/>
    </row>
    <row r="35" spans="1:36" x14ac:dyDescent="0.2">
      <c r="M35" s="292"/>
    </row>
    <row r="36" spans="1:36" x14ac:dyDescent="0.2">
      <c r="M36" s="293"/>
    </row>
    <row r="39" spans="1:36" x14ac:dyDescent="0.2">
      <c r="L39" s="287"/>
      <c r="M39" s="287"/>
    </row>
  </sheetData>
  <mergeCells count="30">
    <mergeCell ref="A9:P10"/>
    <mergeCell ref="A11:P12"/>
    <mergeCell ref="A8:P8"/>
    <mergeCell ref="A5:P5"/>
    <mergeCell ref="A6:E6"/>
    <mergeCell ref="F6:J6"/>
    <mergeCell ref="K6:P6"/>
    <mergeCell ref="A7:P7"/>
    <mergeCell ref="R11:AJ12"/>
    <mergeCell ref="A13:A14"/>
    <mergeCell ref="B13:F13"/>
    <mergeCell ref="G13:G14"/>
    <mergeCell ref="H13:K13"/>
    <mergeCell ref="L13:L14"/>
    <mergeCell ref="N13:N14"/>
    <mergeCell ref="O13:O14"/>
    <mergeCell ref="AJ13:AJ14"/>
    <mergeCell ref="R13:S13"/>
    <mergeCell ref="T13:W13"/>
    <mergeCell ref="X13:AA13"/>
    <mergeCell ref="AB13:AE13"/>
    <mergeCell ref="AF13:AI13"/>
    <mergeCell ref="A21:A33"/>
    <mergeCell ref="L24:L25"/>
    <mergeCell ref="L29:L33"/>
    <mergeCell ref="M13:M14"/>
    <mergeCell ref="P13:P14"/>
    <mergeCell ref="L17:L20"/>
    <mergeCell ref="A18:A20"/>
    <mergeCell ref="A16:A17"/>
  </mergeCells>
  <dataValidations count="2">
    <dataValidation type="list" allowBlank="1" showInputMessage="1" showErrorMessage="1" sqref="F15:F33" xr:uid="{D684EF87-E647-43A0-B44E-13FD9D5B8462}">
      <formula1>"A,B,C"</formula1>
    </dataValidation>
    <dataValidation type="list" allowBlank="1" showInputMessage="1" showErrorMessage="1" sqref="D15:D33" xr:uid="{6435521E-D70F-43DB-BF22-34A69AB7506D}">
      <formula1>"Unidad,Porcentaje,Monetario"</formula1>
    </dataValidation>
  </dataValidations>
  <pageMargins left="0.25" right="0.25" top="0.75" bottom="0.75" header="0.3" footer="0.3"/>
  <pageSetup paperSize="5" scale="56"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11276-A52E-432F-AD95-C6D146FACC90}">
  <sheetPr codeName="Hoja6">
    <pageSetUpPr fitToPage="1"/>
  </sheetPr>
  <dimension ref="A1:AJ20"/>
  <sheetViews>
    <sheetView tabSelected="1" topLeftCell="A14" zoomScale="60" zoomScaleNormal="60" workbookViewId="0">
      <selection activeCell="C30" sqref="C30"/>
    </sheetView>
  </sheetViews>
  <sheetFormatPr baseColWidth="10" defaultRowHeight="12.75" x14ac:dyDescent="0.2"/>
  <cols>
    <col min="1" max="1" width="26.140625" style="2" bestFit="1" customWidth="1"/>
    <col min="2" max="2" width="16.85546875" style="2" bestFit="1" customWidth="1"/>
    <col min="3" max="3" width="16.5703125" style="2" customWidth="1"/>
    <col min="4" max="4" width="13.85546875" style="2" customWidth="1"/>
    <col min="5" max="5" width="24.7109375" style="2" bestFit="1" customWidth="1"/>
    <col min="6" max="6" width="9.140625" style="2" bestFit="1" customWidth="1"/>
    <col min="7" max="7" width="24.42578125" style="2" customWidth="1"/>
    <col min="8" max="8" width="23.28515625" style="2" bestFit="1" customWidth="1"/>
    <col min="9" max="9" width="23" style="2" bestFit="1" customWidth="1"/>
    <col min="10" max="11" width="22.7109375" style="2" bestFit="1" customWidth="1"/>
    <col min="12" max="12" width="24" style="2" customWidth="1"/>
    <col min="13" max="13" width="15.85546875" style="2" customWidth="1"/>
    <col min="14" max="14" width="17.140625" style="2" bestFit="1" customWidth="1"/>
    <col min="15" max="15" width="20.140625" style="2" customWidth="1"/>
    <col min="16" max="16" width="15.28515625" style="2" customWidth="1"/>
    <col min="17" max="17" width="11.42578125" style="2"/>
    <col min="18" max="18" width="17.140625" style="2" customWidth="1"/>
    <col min="19" max="19" width="17" style="2" customWidth="1"/>
    <col min="20" max="21" width="18.7109375" style="2" bestFit="1" customWidth="1"/>
    <col min="22" max="22" width="18.42578125" style="2" bestFit="1" customWidth="1"/>
    <col min="23" max="23" width="23.28515625" style="2" bestFit="1" customWidth="1"/>
    <col min="24" max="26" width="18.7109375" style="2" bestFit="1" customWidth="1"/>
    <col min="27" max="27" width="23" style="2" bestFit="1" customWidth="1"/>
    <col min="28" max="28" width="18.7109375" style="2" bestFit="1" customWidth="1"/>
    <col min="29" max="29" width="18" style="2" bestFit="1" customWidth="1"/>
    <col min="30" max="30" width="18.7109375" style="2" bestFit="1" customWidth="1"/>
    <col min="31" max="31" width="22.7109375" style="2" bestFit="1" customWidth="1"/>
    <col min="32" max="32" width="18" style="2" bestFit="1" customWidth="1"/>
    <col min="33" max="34" width="18.7109375" style="2" bestFit="1" customWidth="1"/>
    <col min="35" max="35" width="22.7109375" style="2" bestFit="1" customWidth="1"/>
    <col min="36" max="36" width="24.7109375" style="2" bestFit="1" customWidth="1"/>
    <col min="37" max="16384" width="11.42578125" style="2"/>
  </cols>
  <sheetData>
    <row r="1" spans="1:36" x14ac:dyDescent="0.2">
      <c r="A1" s="1"/>
      <c r="B1" s="1"/>
      <c r="C1" s="1"/>
      <c r="D1" s="1"/>
      <c r="E1" s="1"/>
      <c r="F1" s="1"/>
      <c r="G1" s="1"/>
      <c r="H1" s="1"/>
      <c r="I1" s="1"/>
      <c r="J1" s="1"/>
      <c r="K1" s="1"/>
      <c r="L1" s="1"/>
      <c r="M1" s="1"/>
      <c r="N1" s="1"/>
      <c r="O1" s="1"/>
      <c r="P1" s="1"/>
      <c r="R1" s="1"/>
      <c r="S1" s="1"/>
      <c r="T1" s="1"/>
      <c r="U1" s="1"/>
      <c r="V1" s="1"/>
      <c r="W1" s="1"/>
      <c r="X1" s="1"/>
      <c r="Y1" s="1"/>
      <c r="Z1" s="1"/>
      <c r="AA1" s="1"/>
      <c r="AB1" s="1"/>
      <c r="AC1" s="1"/>
      <c r="AD1" s="1"/>
      <c r="AE1" s="1"/>
      <c r="AF1" s="1"/>
      <c r="AG1" s="1"/>
      <c r="AH1" s="1"/>
      <c r="AI1" s="1"/>
      <c r="AJ1" s="1"/>
    </row>
    <row r="2" spans="1:36" x14ac:dyDescent="0.2">
      <c r="A2" s="1"/>
      <c r="B2" s="1"/>
      <c r="C2" s="1"/>
      <c r="D2" s="1"/>
      <c r="E2" s="1"/>
      <c r="F2" s="1"/>
      <c r="G2" s="1"/>
      <c r="H2" s="1"/>
      <c r="I2" s="1"/>
      <c r="J2" s="1"/>
      <c r="K2" s="1"/>
      <c r="L2" s="1"/>
      <c r="M2" s="1"/>
      <c r="N2" s="1"/>
      <c r="O2" s="1"/>
      <c r="P2" s="1"/>
      <c r="R2" s="1"/>
      <c r="S2" s="1"/>
      <c r="T2" s="1"/>
      <c r="U2" s="1"/>
      <c r="V2" s="1"/>
      <c r="W2" s="1"/>
      <c r="X2" s="1"/>
      <c r="Y2" s="1"/>
      <c r="Z2" s="1"/>
      <c r="AA2" s="1"/>
      <c r="AB2" s="1"/>
      <c r="AC2" s="1"/>
      <c r="AD2" s="1"/>
      <c r="AE2" s="1"/>
      <c r="AF2" s="1"/>
      <c r="AG2" s="1"/>
      <c r="AH2" s="1"/>
      <c r="AI2" s="1"/>
      <c r="AJ2" s="1"/>
    </row>
    <row r="3" spans="1:36" x14ac:dyDescent="0.2">
      <c r="A3" s="1"/>
      <c r="B3" s="1"/>
      <c r="C3" s="1"/>
      <c r="D3" s="1"/>
      <c r="E3" s="1"/>
      <c r="F3" s="1"/>
      <c r="G3" s="1"/>
      <c r="H3" s="1"/>
      <c r="I3" s="1"/>
      <c r="J3" s="1"/>
      <c r="K3" s="1"/>
      <c r="L3" s="1"/>
      <c r="M3" s="1"/>
      <c r="N3" s="1"/>
      <c r="O3" s="1"/>
      <c r="P3" s="1"/>
      <c r="R3" s="1"/>
      <c r="S3" s="1"/>
      <c r="T3" s="1"/>
      <c r="U3" s="1"/>
      <c r="V3" s="1"/>
      <c r="W3" s="1"/>
      <c r="X3" s="1"/>
      <c r="Y3" s="1"/>
      <c r="Z3" s="1"/>
      <c r="AA3" s="1"/>
      <c r="AB3" s="1"/>
      <c r="AC3" s="1"/>
      <c r="AD3" s="1"/>
      <c r="AE3" s="1"/>
      <c r="AF3" s="1"/>
      <c r="AG3" s="1"/>
      <c r="AH3" s="1"/>
      <c r="AI3" s="1"/>
      <c r="AJ3" s="1"/>
    </row>
    <row r="4" spans="1:36" ht="13.5" thickBot="1" x14ac:dyDescent="0.25">
      <c r="A4" s="1"/>
      <c r="B4" s="1"/>
      <c r="C4" s="1"/>
      <c r="D4" s="1"/>
      <c r="E4" s="1"/>
      <c r="F4" s="1"/>
      <c r="G4" s="1"/>
      <c r="H4" s="1"/>
      <c r="I4" s="1"/>
      <c r="J4" s="1"/>
      <c r="K4" s="1"/>
      <c r="L4" s="1"/>
      <c r="M4" s="1"/>
      <c r="N4" s="1"/>
      <c r="O4" s="1"/>
      <c r="P4" s="1"/>
      <c r="R4" s="1"/>
      <c r="S4" s="1"/>
      <c r="T4" s="1"/>
      <c r="U4" s="1"/>
      <c r="V4" s="1"/>
      <c r="W4" s="1"/>
      <c r="X4" s="1"/>
      <c r="Y4" s="1"/>
      <c r="Z4" s="1"/>
      <c r="AA4" s="1"/>
      <c r="AB4" s="1"/>
      <c r="AC4" s="1"/>
      <c r="AD4" s="1"/>
      <c r="AE4" s="1"/>
      <c r="AF4" s="1"/>
      <c r="AG4" s="1"/>
      <c r="AH4" s="1"/>
      <c r="AI4" s="1"/>
      <c r="AJ4" s="1"/>
    </row>
    <row r="5" spans="1:36" ht="13.5" thickBot="1" x14ac:dyDescent="0.25">
      <c r="A5" s="469" t="s">
        <v>0</v>
      </c>
      <c r="B5" s="470"/>
      <c r="C5" s="470"/>
      <c r="D5" s="470"/>
      <c r="E5" s="471"/>
      <c r="F5" s="470"/>
      <c r="G5" s="470"/>
      <c r="H5" s="471"/>
      <c r="I5" s="471"/>
      <c r="J5" s="471"/>
      <c r="K5" s="471"/>
      <c r="L5" s="471"/>
      <c r="M5" s="470"/>
      <c r="N5" s="470"/>
      <c r="O5" s="470"/>
      <c r="P5" s="472"/>
      <c r="R5" s="1"/>
      <c r="S5" s="1"/>
      <c r="T5" s="1"/>
      <c r="U5" s="1"/>
      <c r="V5" s="1"/>
      <c r="W5" s="1"/>
      <c r="X5" s="1"/>
      <c r="Y5" s="1"/>
      <c r="Z5" s="1"/>
      <c r="AA5" s="1"/>
      <c r="AB5" s="1"/>
      <c r="AC5" s="1"/>
      <c r="AD5" s="1"/>
      <c r="AE5" s="1"/>
      <c r="AF5" s="1"/>
      <c r="AG5" s="1"/>
      <c r="AH5" s="1"/>
      <c r="AI5" s="1"/>
      <c r="AJ5" s="1"/>
    </row>
    <row r="6" spans="1:36" ht="13.5" thickBot="1" x14ac:dyDescent="0.25">
      <c r="A6" s="473" t="s">
        <v>65</v>
      </c>
      <c r="B6" s="473"/>
      <c r="C6" s="473"/>
      <c r="D6" s="473"/>
      <c r="E6" s="474"/>
      <c r="F6" s="473" t="s">
        <v>66</v>
      </c>
      <c r="G6" s="473"/>
      <c r="H6" s="474"/>
      <c r="I6" s="474"/>
      <c r="J6" s="474"/>
      <c r="K6" s="475" t="s">
        <v>67</v>
      </c>
      <c r="L6" s="476"/>
      <c r="M6" s="477"/>
      <c r="N6" s="477"/>
      <c r="O6" s="477"/>
      <c r="P6" s="478"/>
      <c r="R6" s="1"/>
      <c r="S6" s="1"/>
      <c r="T6" s="1"/>
      <c r="U6" s="1"/>
      <c r="V6" s="1"/>
      <c r="W6" s="1"/>
      <c r="X6" s="1"/>
      <c r="Y6" s="1"/>
      <c r="Z6" s="1"/>
      <c r="AA6" s="1"/>
      <c r="AB6" s="1"/>
      <c r="AC6" s="1"/>
      <c r="AD6" s="1"/>
      <c r="AE6" s="1"/>
      <c r="AF6" s="1"/>
      <c r="AG6" s="1"/>
      <c r="AH6" s="1"/>
      <c r="AI6" s="1"/>
      <c r="AJ6" s="1"/>
    </row>
    <row r="7" spans="1:36" ht="12.75" customHeight="1" thickBot="1" x14ac:dyDescent="0.25">
      <c r="A7" s="479" t="s">
        <v>1</v>
      </c>
      <c r="B7" s="480"/>
      <c r="C7" s="480"/>
      <c r="D7" s="480"/>
      <c r="E7" s="481"/>
      <c r="F7" s="480"/>
      <c r="G7" s="480"/>
      <c r="H7" s="481"/>
      <c r="I7" s="481"/>
      <c r="J7" s="481"/>
      <c r="K7" s="481"/>
      <c r="L7" s="481"/>
      <c r="M7" s="480"/>
      <c r="N7" s="480"/>
      <c r="O7" s="480"/>
      <c r="P7" s="482"/>
      <c r="R7" s="1"/>
      <c r="S7" s="1"/>
      <c r="T7" s="1"/>
      <c r="U7" s="1"/>
      <c r="V7" s="1"/>
      <c r="W7" s="1"/>
      <c r="X7" s="1"/>
      <c r="Y7" s="1"/>
      <c r="Z7" s="1"/>
      <c r="AA7" s="1"/>
      <c r="AB7" s="1"/>
      <c r="AC7" s="1"/>
      <c r="AD7" s="1"/>
      <c r="AE7" s="1"/>
      <c r="AF7" s="1"/>
      <c r="AG7" s="1"/>
      <c r="AH7" s="1"/>
      <c r="AI7" s="1"/>
      <c r="AJ7" s="1"/>
    </row>
    <row r="8" spans="1:36" x14ac:dyDescent="0.2">
      <c r="A8" s="508" t="s">
        <v>2</v>
      </c>
      <c r="B8" s="509"/>
      <c r="C8" s="509"/>
      <c r="D8" s="509"/>
      <c r="E8" s="510"/>
      <c r="F8" s="509"/>
      <c r="G8" s="509"/>
      <c r="H8" s="510"/>
      <c r="I8" s="510"/>
      <c r="J8" s="510"/>
      <c r="K8" s="510"/>
      <c r="L8" s="510"/>
      <c r="M8" s="509"/>
      <c r="N8" s="509"/>
      <c r="O8" s="509"/>
      <c r="P8" s="511"/>
      <c r="R8" s="3"/>
      <c r="S8" s="3"/>
      <c r="T8" s="3"/>
      <c r="U8" s="3"/>
      <c r="V8" s="3"/>
      <c r="W8" s="3"/>
      <c r="X8" s="3"/>
      <c r="Y8" s="3"/>
      <c r="Z8" s="3"/>
      <c r="AA8" s="3"/>
      <c r="AB8" s="3"/>
      <c r="AC8" s="3"/>
      <c r="AD8" s="3"/>
      <c r="AE8" s="3"/>
      <c r="AF8" s="3"/>
      <c r="AG8" s="3"/>
      <c r="AH8" s="3"/>
      <c r="AI8" s="3"/>
      <c r="AJ8" s="3"/>
    </row>
    <row r="9" spans="1:36" x14ac:dyDescent="0.2">
      <c r="A9" s="497" t="s">
        <v>3</v>
      </c>
      <c r="B9" s="498"/>
      <c r="C9" s="498"/>
      <c r="D9" s="498"/>
      <c r="E9" s="499"/>
      <c r="F9" s="498"/>
      <c r="G9" s="498"/>
      <c r="H9" s="499"/>
      <c r="I9" s="499"/>
      <c r="J9" s="499"/>
      <c r="K9" s="499"/>
      <c r="L9" s="499"/>
      <c r="M9" s="498"/>
      <c r="N9" s="498"/>
      <c r="O9" s="498"/>
      <c r="P9" s="500"/>
      <c r="R9" s="3"/>
      <c r="S9" s="3"/>
      <c r="T9" s="3"/>
      <c r="U9" s="3"/>
      <c r="V9" s="3"/>
      <c r="W9" s="3"/>
      <c r="X9" s="3"/>
      <c r="Y9" s="3"/>
      <c r="Z9" s="3"/>
      <c r="AA9" s="3"/>
      <c r="AB9" s="3"/>
      <c r="AC9" s="3"/>
      <c r="AD9" s="3"/>
      <c r="AE9" s="3"/>
      <c r="AF9" s="3"/>
      <c r="AG9" s="3"/>
      <c r="AH9" s="3"/>
      <c r="AI9" s="3"/>
      <c r="AJ9" s="3"/>
    </row>
    <row r="10" spans="1:36" ht="13.5" thickBot="1" x14ac:dyDescent="0.25">
      <c r="A10" s="497"/>
      <c r="B10" s="498"/>
      <c r="C10" s="498"/>
      <c r="D10" s="498"/>
      <c r="E10" s="499"/>
      <c r="F10" s="498"/>
      <c r="G10" s="498"/>
      <c r="H10" s="499"/>
      <c r="I10" s="499"/>
      <c r="J10" s="499"/>
      <c r="K10" s="499"/>
      <c r="L10" s="499"/>
      <c r="M10" s="498"/>
      <c r="N10" s="498"/>
      <c r="O10" s="498"/>
      <c r="P10" s="500"/>
      <c r="R10" s="3"/>
      <c r="S10" s="3"/>
      <c r="T10" s="3"/>
      <c r="U10" s="3"/>
      <c r="V10" s="3"/>
      <c r="W10" s="3"/>
      <c r="X10" s="3"/>
      <c r="Y10" s="3"/>
      <c r="Z10" s="3"/>
      <c r="AA10" s="3"/>
      <c r="AB10" s="3"/>
      <c r="AC10" s="3"/>
      <c r="AD10" s="3"/>
      <c r="AE10" s="3"/>
      <c r="AF10" s="3"/>
      <c r="AG10" s="3"/>
      <c r="AH10" s="3"/>
      <c r="AI10" s="3"/>
      <c r="AJ10" s="3"/>
    </row>
    <row r="11" spans="1:36" x14ac:dyDescent="0.2">
      <c r="A11" s="497" t="s">
        <v>732</v>
      </c>
      <c r="B11" s="498"/>
      <c r="C11" s="498"/>
      <c r="D11" s="498"/>
      <c r="E11" s="499"/>
      <c r="F11" s="498"/>
      <c r="G11" s="498"/>
      <c r="H11" s="499"/>
      <c r="I11" s="499"/>
      <c r="J11" s="499"/>
      <c r="K11" s="499"/>
      <c r="L11" s="499"/>
      <c r="M11" s="498"/>
      <c r="N11" s="498"/>
      <c r="O11" s="498"/>
      <c r="P11" s="500"/>
      <c r="R11" s="447" t="s">
        <v>5</v>
      </c>
      <c r="S11" s="448"/>
      <c r="T11" s="449"/>
      <c r="U11" s="449"/>
      <c r="V11" s="449"/>
      <c r="W11" s="449"/>
      <c r="X11" s="449"/>
      <c r="Y11" s="449"/>
      <c r="Z11" s="449"/>
      <c r="AA11" s="449"/>
      <c r="AB11" s="449"/>
      <c r="AC11" s="449"/>
      <c r="AD11" s="449"/>
      <c r="AE11" s="449"/>
      <c r="AF11" s="449"/>
      <c r="AG11" s="449"/>
      <c r="AH11" s="449"/>
      <c r="AI11" s="449"/>
      <c r="AJ11" s="450"/>
    </row>
    <row r="12" spans="1:36" ht="13.5" thickBot="1" x14ac:dyDescent="0.25">
      <c r="A12" s="501"/>
      <c r="B12" s="502"/>
      <c r="C12" s="502"/>
      <c r="D12" s="502"/>
      <c r="E12" s="503"/>
      <c r="F12" s="502"/>
      <c r="G12" s="502"/>
      <c r="H12" s="503"/>
      <c r="I12" s="503"/>
      <c r="J12" s="503"/>
      <c r="K12" s="503"/>
      <c r="L12" s="503"/>
      <c r="M12" s="502"/>
      <c r="N12" s="502"/>
      <c r="O12" s="502"/>
      <c r="P12" s="504"/>
      <c r="R12" s="451"/>
      <c r="S12" s="452"/>
      <c r="T12" s="453"/>
      <c r="U12" s="453"/>
      <c r="V12" s="453"/>
      <c r="W12" s="453"/>
      <c r="X12" s="453"/>
      <c r="Y12" s="453"/>
      <c r="Z12" s="453"/>
      <c r="AA12" s="453"/>
      <c r="AB12" s="453"/>
      <c r="AC12" s="453"/>
      <c r="AD12" s="453"/>
      <c r="AE12" s="453"/>
      <c r="AF12" s="453"/>
      <c r="AG12" s="453"/>
      <c r="AH12" s="453"/>
      <c r="AI12" s="453"/>
      <c r="AJ12" s="454"/>
    </row>
    <row r="13" spans="1:36" ht="13.5" thickBot="1" x14ac:dyDescent="0.25">
      <c r="A13" s="505" t="s">
        <v>6</v>
      </c>
      <c r="B13" s="505" t="s">
        <v>7</v>
      </c>
      <c r="C13" s="505"/>
      <c r="D13" s="505"/>
      <c r="E13" s="506"/>
      <c r="F13" s="505"/>
      <c r="G13" s="505" t="s">
        <v>8</v>
      </c>
      <c r="H13" s="506" t="s">
        <v>9</v>
      </c>
      <c r="I13" s="506"/>
      <c r="J13" s="506"/>
      <c r="K13" s="506"/>
      <c r="L13" s="461" t="s">
        <v>10</v>
      </c>
      <c r="M13" s="505" t="s">
        <v>11</v>
      </c>
      <c r="N13" s="505" t="s">
        <v>12</v>
      </c>
      <c r="O13" s="505" t="s">
        <v>13</v>
      </c>
      <c r="P13" s="435" t="s">
        <v>14</v>
      </c>
      <c r="Q13" s="4"/>
      <c r="R13" s="437" t="s">
        <v>7</v>
      </c>
      <c r="S13" s="437"/>
      <c r="T13" s="463" t="s">
        <v>15</v>
      </c>
      <c r="U13" s="463"/>
      <c r="V13" s="463"/>
      <c r="W13" s="463"/>
      <c r="X13" s="463" t="s">
        <v>16</v>
      </c>
      <c r="Y13" s="463"/>
      <c r="Z13" s="463"/>
      <c r="AA13" s="463"/>
      <c r="AB13" s="463" t="s">
        <v>17</v>
      </c>
      <c r="AC13" s="463"/>
      <c r="AD13" s="463"/>
      <c r="AE13" s="463"/>
      <c r="AF13" s="463" t="s">
        <v>18</v>
      </c>
      <c r="AG13" s="463"/>
      <c r="AH13" s="463"/>
      <c r="AI13" s="463"/>
      <c r="AJ13" s="464" t="s">
        <v>19</v>
      </c>
    </row>
    <row r="14" spans="1:36" ht="26.25" thickBot="1" x14ac:dyDescent="0.25">
      <c r="A14" s="435"/>
      <c r="B14" s="5" t="s">
        <v>20</v>
      </c>
      <c r="C14" s="5" t="s">
        <v>21</v>
      </c>
      <c r="D14" s="5" t="s">
        <v>22</v>
      </c>
      <c r="E14" s="6" t="s">
        <v>23</v>
      </c>
      <c r="F14" s="5" t="s">
        <v>24</v>
      </c>
      <c r="G14" s="507"/>
      <c r="H14" s="6" t="s">
        <v>25</v>
      </c>
      <c r="I14" s="6" t="s">
        <v>26</v>
      </c>
      <c r="J14" s="6" t="s">
        <v>27</v>
      </c>
      <c r="K14" s="6" t="s">
        <v>28</v>
      </c>
      <c r="L14" s="506"/>
      <c r="M14" s="507"/>
      <c r="N14" s="507"/>
      <c r="O14" s="507"/>
      <c r="P14" s="505"/>
      <c r="Q14" s="4"/>
      <c r="R14" s="5" t="s">
        <v>20</v>
      </c>
      <c r="S14" s="5" t="s">
        <v>21</v>
      </c>
      <c r="T14" s="7" t="s">
        <v>29</v>
      </c>
      <c r="U14" s="7" t="s">
        <v>30</v>
      </c>
      <c r="V14" s="7" t="s">
        <v>31</v>
      </c>
      <c r="W14" s="6" t="s">
        <v>32</v>
      </c>
      <c r="X14" s="7" t="s">
        <v>33</v>
      </c>
      <c r="Y14" s="7" t="s">
        <v>34</v>
      </c>
      <c r="Z14" s="7" t="s">
        <v>35</v>
      </c>
      <c r="AA14" s="6" t="s">
        <v>36</v>
      </c>
      <c r="AB14" s="7" t="s">
        <v>37</v>
      </c>
      <c r="AC14" s="7" t="s">
        <v>38</v>
      </c>
      <c r="AD14" s="7" t="s">
        <v>39</v>
      </c>
      <c r="AE14" s="6" t="s">
        <v>40</v>
      </c>
      <c r="AF14" s="7" t="s">
        <v>41</v>
      </c>
      <c r="AG14" s="7" t="s">
        <v>42</v>
      </c>
      <c r="AH14" s="7" t="s">
        <v>43</v>
      </c>
      <c r="AI14" s="6" t="s">
        <v>44</v>
      </c>
      <c r="AJ14" s="464"/>
    </row>
    <row r="15" spans="1:36" ht="243" thickBot="1" x14ac:dyDescent="0.25">
      <c r="A15" s="8" t="s">
        <v>885</v>
      </c>
      <c r="B15" s="9" t="s">
        <v>594</v>
      </c>
      <c r="C15" s="9" t="s">
        <v>593</v>
      </c>
      <c r="D15" s="10" t="s">
        <v>45</v>
      </c>
      <c r="E15" s="11">
        <f>+AJ15</f>
        <v>57</v>
      </c>
      <c r="F15" s="12" t="s">
        <v>46</v>
      </c>
      <c r="G15" s="13" t="s">
        <v>47</v>
      </c>
      <c r="H15" s="14">
        <f>+W15</f>
        <v>17</v>
      </c>
      <c r="I15" s="14">
        <f>+AA15</f>
        <v>13</v>
      </c>
      <c r="J15" s="14">
        <f>+AE15</f>
        <v>14</v>
      </c>
      <c r="K15" s="14">
        <f>+AI15</f>
        <v>13</v>
      </c>
      <c r="L15" s="324">
        <v>186233545.54008791</v>
      </c>
      <c r="M15" s="15" t="s">
        <v>48</v>
      </c>
      <c r="N15" s="16" t="s">
        <v>49</v>
      </c>
      <c r="O15" s="13" t="s">
        <v>595</v>
      </c>
      <c r="P15" s="17"/>
      <c r="Q15" s="4"/>
      <c r="R15" s="9" t="s">
        <v>594</v>
      </c>
      <c r="S15" s="9" t="s">
        <v>593</v>
      </c>
      <c r="T15" s="18">
        <v>1</v>
      </c>
      <c r="U15" s="18">
        <f>11+3+2</f>
        <v>16</v>
      </c>
      <c r="V15" s="18">
        <v>0</v>
      </c>
      <c r="W15" s="19">
        <f>+IF($D15="Porcentaje",IF(AND(T15&lt;&gt;"",U15="",V15=""),T15,IF(AND(T15&lt;&gt;"",U15&lt;&gt;"",V15=""),U15,IF(AND(T15&lt;&gt;"",U15&lt;&gt;"",V15&lt;&gt;""),V15,0))),SUM(T15:V15))</f>
        <v>17</v>
      </c>
      <c r="X15" s="18">
        <v>0</v>
      </c>
      <c r="Y15" s="18">
        <v>13</v>
      </c>
      <c r="Z15" s="18">
        <v>0</v>
      </c>
      <c r="AA15" s="19">
        <f>+IF($D15="Porcentaje",IF(AND(X15&lt;&gt;"",Y15="",Z15=""),X15,IF(AND(X15&lt;&gt;"",Y15&lt;&gt;"",Z15=""),Y15,IF(AND(X15&lt;&gt;"",Y15&lt;&gt;"",Z15&lt;&gt;""),Z15,0))),SUM(X15:Z15))</f>
        <v>13</v>
      </c>
      <c r="AB15" s="18">
        <v>1</v>
      </c>
      <c r="AC15" s="18">
        <v>13</v>
      </c>
      <c r="AD15" s="18">
        <v>0</v>
      </c>
      <c r="AE15" s="19">
        <f>+IF($D15="Porcentaje",IF(AND(AB15&lt;&gt;"",AC15="",AD15=""),AB15,IF(AND(AB15&lt;&gt;"",AC15&lt;&gt;"",AD15=""),AC15,IF(AND(AB15&lt;&gt;"",AC15&lt;&gt;"",AD15&lt;&gt;""),AD15,0))),SUM(AB15:AD15))</f>
        <v>14</v>
      </c>
      <c r="AF15" s="18">
        <v>0</v>
      </c>
      <c r="AG15" s="18">
        <v>13</v>
      </c>
      <c r="AH15" s="18">
        <v>0</v>
      </c>
      <c r="AI15" s="19">
        <f>+IF($D15="Porcentaje",IF(AND(AF15&lt;&gt;"",AG15="",AH15=""),AF15,IF(AND(AF15&lt;&gt;"",AG15&lt;&gt;"",AH15=""),AG15,IF(AND(AF15&lt;&gt;"",AG15&lt;&gt;"",AH15&lt;&gt;""),AH15,0))),SUM(AF15:AH15))</f>
        <v>13</v>
      </c>
      <c r="AJ15" s="1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57</v>
      </c>
    </row>
    <row r="16" spans="1:36" ht="128.25" thickBot="1" x14ac:dyDescent="0.25">
      <c r="A16" s="13" t="s">
        <v>596</v>
      </c>
      <c r="B16" s="20" t="s">
        <v>597</v>
      </c>
      <c r="C16" s="20" t="s">
        <v>598</v>
      </c>
      <c r="D16" s="10" t="s">
        <v>45</v>
      </c>
      <c r="E16" s="11">
        <f>+AJ16</f>
        <v>48</v>
      </c>
      <c r="F16" s="12" t="s">
        <v>46</v>
      </c>
      <c r="G16" s="13" t="s">
        <v>52</v>
      </c>
      <c r="H16" s="14">
        <f>+W16</f>
        <v>12</v>
      </c>
      <c r="I16" s="14">
        <f>+AA16</f>
        <v>12</v>
      </c>
      <c r="J16" s="14">
        <f>+AE16</f>
        <v>12</v>
      </c>
      <c r="K16" s="14">
        <f>+AI16</f>
        <v>12</v>
      </c>
      <c r="L16" s="324">
        <v>3245984.9223378724</v>
      </c>
      <c r="M16" s="15" t="s">
        <v>48</v>
      </c>
      <c r="N16" s="21" t="s">
        <v>53</v>
      </c>
      <c r="O16" s="13" t="s">
        <v>54</v>
      </c>
      <c r="P16" s="17"/>
      <c r="Q16" s="4"/>
      <c r="R16" s="20" t="s">
        <v>50</v>
      </c>
      <c r="S16" s="20" t="s">
        <v>51</v>
      </c>
      <c r="T16" s="18">
        <v>4</v>
      </c>
      <c r="U16" s="18">
        <v>4</v>
      </c>
      <c r="V16" s="18">
        <v>4</v>
      </c>
      <c r="W16" s="19">
        <f>+IF($D16="Porcentaje",IF(AND(T16&lt;&gt;"",U16="",V16=""),T16,IF(AND(T16&lt;&gt;"",U16&lt;&gt;"",V16=""),U16,IF(AND(T16&lt;&gt;"",U16&lt;&gt;"",V16&lt;&gt;""),V16,0))),SUM(T16:V16))</f>
        <v>12</v>
      </c>
      <c r="X16" s="18">
        <v>4</v>
      </c>
      <c r="Y16" s="18">
        <v>4</v>
      </c>
      <c r="Z16" s="18">
        <v>4</v>
      </c>
      <c r="AA16" s="19">
        <f>+IF($D16="Porcentaje",IF(AND(X16&lt;&gt;"",Y16="",Z16=""),X16,IF(AND(X16&lt;&gt;"",Y16&lt;&gt;"",Z16=""),Y16,IF(AND(X16&lt;&gt;"",Y16&lt;&gt;"",Z16&lt;&gt;""),Z16,0))),SUM(X16:Z16))</f>
        <v>12</v>
      </c>
      <c r="AB16" s="18">
        <v>4</v>
      </c>
      <c r="AC16" s="18">
        <v>4</v>
      </c>
      <c r="AD16" s="18">
        <v>4</v>
      </c>
      <c r="AE16" s="19">
        <f>+IF($D16="Porcentaje",IF(AND(AB16&lt;&gt;"",AC16="",AD16=""),AB16,IF(AND(AB16&lt;&gt;"",AC16&lt;&gt;"",AD16=""),AC16,IF(AND(AB16&lt;&gt;"",AC16&lt;&gt;"",AD16&lt;&gt;""),AD16,0))),SUM(AB16:AD16))</f>
        <v>12</v>
      </c>
      <c r="AF16" s="18">
        <v>4</v>
      </c>
      <c r="AG16" s="18">
        <v>4</v>
      </c>
      <c r="AH16" s="18">
        <v>4</v>
      </c>
      <c r="AI16" s="19">
        <f>+IF($D16="Porcentaje",IF(AND(AF16&lt;&gt;"",AG16="",AH16=""),AF16,IF(AND(AF16&lt;&gt;"",AG16&lt;&gt;"",AH16=""),AG16,IF(AND(AF16&lt;&gt;"",AG16&lt;&gt;"",AH16&lt;&gt;""),AH16,0))),SUM(AF16:AH16))</f>
        <v>12</v>
      </c>
      <c r="AJ16" s="19">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48</v>
      </c>
    </row>
    <row r="17" spans="1:36" ht="179.25" thickBot="1" x14ac:dyDescent="0.25">
      <c r="A17" s="8" t="s">
        <v>875</v>
      </c>
      <c r="B17" s="20" t="s">
        <v>55</v>
      </c>
      <c r="C17" s="22" t="s">
        <v>56</v>
      </c>
      <c r="D17" s="10" t="s">
        <v>45</v>
      </c>
      <c r="E17" s="11">
        <f>+AJ17</f>
        <v>2550</v>
      </c>
      <c r="F17" s="12" t="s">
        <v>46</v>
      </c>
      <c r="G17" s="13" t="s">
        <v>57</v>
      </c>
      <c r="H17" s="14">
        <f>+W17</f>
        <v>600</v>
      </c>
      <c r="I17" s="14">
        <v>650</v>
      </c>
      <c r="J17" s="14">
        <f>+AE17</f>
        <v>650</v>
      </c>
      <c r="K17" s="14">
        <f>+AI17</f>
        <v>650</v>
      </c>
      <c r="L17" s="324">
        <v>6491969.8446757635</v>
      </c>
      <c r="M17" s="15" t="s">
        <v>48</v>
      </c>
      <c r="N17" s="13" t="s">
        <v>58</v>
      </c>
      <c r="O17" s="13" t="s">
        <v>59</v>
      </c>
      <c r="P17" s="17"/>
      <c r="Q17" s="4"/>
      <c r="R17" s="20" t="s">
        <v>55</v>
      </c>
      <c r="S17" s="22" t="s">
        <v>56</v>
      </c>
      <c r="T17" s="18">
        <v>200</v>
      </c>
      <c r="U17" s="18">
        <v>200</v>
      </c>
      <c r="V17" s="18">
        <v>200</v>
      </c>
      <c r="W17" s="19">
        <f>+IF($D17="Porcentaje",IF(AND(T17&lt;&gt;"",U17="",V17=""),T17,IF(AND(T17&lt;&gt;"",U17&lt;&gt;"",V17=""),U17,IF(AND(T17&lt;&gt;"",U17&lt;&gt;"",V17&lt;&gt;""),V17,0))),SUM(T17:V17))</f>
        <v>600</v>
      </c>
      <c r="X17" s="18">
        <v>250</v>
      </c>
      <c r="Y17" s="18">
        <v>200</v>
      </c>
      <c r="Z17" s="18">
        <v>200</v>
      </c>
      <c r="AA17" s="19">
        <f>+IF($D17="Porcentaje",IF(AND(X17&lt;&gt;"",Y17="",Z17=""),X17,IF(AND(X17&lt;&gt;"",Y17&lt;&gt;"",Z17=""),Y17,IF(AND(X17&lt;&gt;"",Y17&lt;&gt;"",Z17&lt;&gt;""),Z17,0))),SUM(X17:Z17))</f>
        <v>650</v>
      </c>
      <c r="AB17" s="18">
        <v>250</v>
      </c>
      <c r="AC17" s="18">
        <v>200</v>
      </c>
      <c r="AD17" s="18">
        <v>200</v>
      </c>
      <c r="AE17" s="19">
        <f>+IF($D17="Porcentaje",IF(AND(AB17&lt;&gt;"",AC17="",AD17=""),AB17,IF(AND(AB17&lt;&gt;"",AC17&lt;&gt;"",AD17=""),AC17,IF(AND(AB17&lt;&gt;"",AC17&lt;&gt;"",AD17&lt;&gt;""),AD17,0))),SUM(AB17:AD17))</f>
        <v>650</v>
      </c>
      <c r="AF17" s="18">
        <v>200</v>
      </c>
      <c r="AG17" s="18">
        <v>200</v>
      </c>
      <c r="AH17" s="18">
        <v>250</v>
      </c>
      <c r="AI17" s="19">
        <f>+IF($D17="Porcentaje",IF(AND(AF17&lt;&gt;"",AG17="",AH17=""),AF17,IF(AND(AF17&lt;&gt;"",AG17&lt;&gt;"",AH17=""),AG17,IF(AND(AF17&lt;&gt;"",AG17&lt;&gt;"",AH17&lt;&gt;""),AH17,0))),SUM(AF17:AH17))</f>
        <v>650</v>
      </c>
      <c r="AJ17" s="19">
        <f>+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2550</v>
      </c>
    </row>
    <row r="18" spans="1:36" ht="255.75" thickBot="1" x14ac:dyDescent="0.25">
      <c r="A18" s="8" t="s">
        <v>60</v>
      </c>
      <c r="B18" s="20" t="s">
        <v>911</v>
      </c>
      <c r="C18" s="20" t="s">
        <v>62</v>
      </c>
      <c r="D18" s="10" t="s">
        <v>63</v>
      </c>
      <c r="E18" s="23">
        <f>+AJ18</f>
        <v>100000000</v>
      </c>
      <c r="F18" s="12" t="s">
        <v>46</v>
      </c>
      <c r="G18" s="13" t="s">
        <v>909</v>
      </c>
      <c r="H18" s="24">
        <f>+W18</f>
        <v>26000000</v>
      </c>
      <c r="I18" s="24">
        <f>+AA18</f>
        <v>26000000</v>
      </c>
      <c r="J18" s="24">
        <f>+AE18</f>
        <v>24000000</v>
      </c>
      <c r="K18" s="24">
        <f>+AI18</f>
        <v>24000000</v>
      </c>
      <c r="L18" s="324">
        <v>4000000</v>
      </c>
      <c r="M18" s="15" t="s">
        <v>48</v>
      </c>
      <c r="N18" s="21" t="s">
        <v>910</v>
      </c>
      <c r="O18" s="13" t="s">
        <v>64</v>
      </c>
      <c r="P18" s="17"/>
      <c r="Q18" s="4"/>
      <c r="R18" s="20" t="s">
        <v>61</v>
      </c>
      <c r="S18" s="20" t="s">
        <v>62</v>
      </c>
      <c r="T18" s="25">
        <v>8000000</v>
      </c>
      <c r="U18" s="25">
        <v>9000000</v>
      </c>
      <c r="V18" s="25">
        <v>9000000</v>
      </c>
      <c r="W18" s="26">
        <f>+IF($D18="Porcentaje",IF(AND(T18&lt;&gt;"",U18="",V18=""),T18,IF(AND(T18&lt;&gt;"",U18&lt;&gt;"",V18=""),U18,IF(AND(T18&lt;&gt;"",U18&lt;&gt;"",V18&lt;&gt;""),V18,0))),SUM(T18:V18))</f>
        <v>26000000</v>
      </c>
      <c r="X18" s="25">
        <v>10000000</v>
      </c>
      <c r="Y18" s="25">
        <v>8000000</v>
      </c>
      <c r="Z18" s="25">
        <v>8000000</v>
      </c>
      <c r="AA18" s="26">
        <f>+IF($D18="Porcentaje",IF(AND(X18&lt;&gt;"",Y18="",Z18=""),X18,IF(AND(X18&lt;&gt;"",Y18&lt;&gt;"",Z18=""),Y18,IF(AND(X18&lt;&gt;"",Y18&lt;&gt;"",Z18&lt;&gt;""),Z18,0))),SUM(X18:Z18))</f>
        <v>26000000</v>
      </c>
      <c r="AB18" s="25">
        <v>8000000</v>
      </c>
      <c r="AC18" s="25">
        <v>8000000</v>
      </c>
      <c r="AD18" s="25">
        <v>8000000</v>
      </c>
      <c r="AE18" s="26">
        <f>+IF($D18="Porcentaje",IF(AND(AB18&lt;&gt;"",AC18="",AD18=""),AB18,IF(AND(AB18&lt;&gt;"",AC18&lt;&gt;"",AD18=""),AC18,IF(AND(AB18&lt;&gt;"",AC18&lt;&gt;"",AD18&lt;&gt;""),AD18,0))),SUM(AB18:AD18))</f>
        <v>24000000</v>
      </c>
      <c r="AF18" s="25">
        <v>8000000</v>
      </c>
      <c r="AG18" s="25">
        <v>8000000</v>
      </c>
      <c r="AH18" s="25">
        <v>8000000</v>
      </c>
      <c r="AI18" s="26">
        <f>+IF($D18="Porcentaje",IF(AND(AF18&lt;&gt;"",AG18="",AH18=""),AF18,IF(AND(AF18&lt;&gt;"",AG18&lt;&gt;"",AH18=""),AG18,IF(AND(AF18&lt;&gt;"",AG18&lt;&gt;"",AH18&lt;&gt;""),AH18,0))),SUM(AF18:AH18))</f>
        <v>24000000</v>
      </c>
      <c r="AJ18" s="26">
        <f>+IFERROR(IF(D18="Porcentaje",IF(AND(COUNT(T18:V18)&gt;=0,COUNT(X18:Z18)=0,COUNT(AB18:AD18)=0,COUNT(AF18:AH18)=0),W18,IF(AND(COUNT(T18:V18)&gt;=1,COUNT(X18:Z18)&gt;=1,COUNT(AB18:AD18)=0,COUNT(AF18:AH18)=0),AA18,IF(AND(COUNT(T18:V18)&gt;=1,COUNT(X18:Z18)&gt;=1,COUNT(AB18:AD18)&gt;=1,COUNT(AF18:AH18)=0),AE18,IF(AND(COUNT(T18:V18)&gt;=1,COUNT(X18:Z18)&gt;=1,COUNT(AB18:AD18)&gt;=1,COUNT(AF18:AH18)&gt;=1),AI18,"-")))),SUM(W18,AA18,AE18,AI18)),"-")</f>
        <v>100000000</v>
      </c>
    </row>
    <row r="19" spans="1:36" x14ac:dyDescent="0.2">
      <c r="L19" s="289"/>
    </row>
    <row r="20" spans="1:36" x14ac:dyDescent="0.2">
      <c r="L20" s="287"/>
    </row>
  </sheetData>
  <mergeCells count="24">
    <mergeCell ref="R13:S13"/>
    <mergeCell ref="T13:W13"/>
    <mergeCell ref="A8:P8"/>
    <mergeCell ref="A5:P5"/>
    <mergeCell ref="A6:E6"/>
    <mergeCell ref="F6:J6"/>
    <mergeCell ref="K6:P6"/>
    <mergeCell ref="A7:P7"/>
    <mergeCell ref="X13:AA13"/>
    <mergeCell ref="AB13:AE13"/>
    <mergeCell ref="A9:P10"/>
    <mergeCell ref="A11:P12"/>
    <mergeCell ref="R11:AJ12"/>
    <mergeCell ref="A13:A14"/>
    <mergeCell ref="B13:F13"/>
    <mergeCell ref="G13:G14"/>
    <mergeCell ref="H13:K13"/>
    <mergeCell ref="L13:L14"/>
    <mergeCell ref="M13:M14"/>
    <mergeCell ref="N13:N14"/>
    <mergeCell ref="AF13:AI13"/>
    <mergeCell ref="AJ13:AJ14"/>
    <mergeCell ref="O13:O14"/>
    <mergeCell ref="P13:P14"/>
  </mergeCells>
  <dataValidations count="2">
    <dataValidation type="list" allowBlank="1" showInputMessage="1" showErrorMessage="1" sqref="F15:F18" xr:uid="{A2176D1D-ADAA-4CB7-9BB2-01E97A291988}">
      <formula1>"A,B,C"</formula1>
    </dataValidation>
    <dataValidation type="list" allowBlank="1" showInputMessage="1" showErrorMessage="1" sqref="D15:D18" xr:uid="{406426D2-85B0-4EAF-ACB3-0B453C8A72AB}">
      <formula1>"Unidad,Porcentaje,Monetario"</formula1>
    </dataValidation>
  </dataValidations>
  <printOptions horizontalCentered="1"/>
  <pageMargins left="0.25" right="0.25" top="0.75" bottom="0.75" header="0.3" footer="0.3"/>
  <pageSetup paperSize="5" scale="54"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4CE6-86E7-407B-B08C-F67CB1107891}">
  <sheetPr codeName="Hoja7">
    <pageSetUpPr fitToPage="1"/>
  </sheetPr>
  <dimension ref="A6:AMJ35"/>
  <sheetViews>
    <sheetView tabSelected="1" zoomScale="70" zoomScaleNormal="70" workbookViewId="0">
      <selection activeCell="C30" sqref="C30"/>
    </sheetView>
  </sheetViews>
  <sheetFormatPr baseColWidth="10" defaultRowHeight="12.75" x14ac:dyDescent="0.2"/>
  <cols>
    <col min="1" max="1" width="36.7109375" style="1" bestFit="1" customWidth="1"/>
    <col min="2" max="2" width="26.85546875" style="1" bestFit="1" customWidth="1"/>
    <col min="3" max="3" width="21.5703125" style="1" bestFit="1" customWidth="1"/>
    <col min="4" max="4" width="14.42578125" style="1" bestFit="1" customWidth="1"/>
    <col min="5" max="5" width="9.7109375" style="1" bestFit="1" customWidth="1"/>
    <col min="6" max="6" width="12.85546875" style="1" bestFit="1" customWidth="1"/>
    <col min="7" max="7" width="61" style="1" bestFit="1" customWidth="1"/>
    <col min="8" max="9" width="13.42578125" style="1" bestFit="1" customWidth="1"/>
    <col min="10" max="10" width="14.85546875" style="1" customWidth="1"/>
    <col min="11" max="11" width="13.42578125" style="1" bestFit="1" customWidth="1"/>
    <col min="12" max="12" width="20.28515625" style="1" bestFit="1" customWidth="1"/>
    <col min="13" max="13" width="25.42578125" style="1" bestFit="1" customWidth="1"/>
    <col min="14" max="14" width="33.140625" style="1" bestFit="1" customWidth="1"/>
    <col min="15" max="15" width="38.140625" style="1" bestFit="1" customWidth="1"/>
    <col min="16" max="16" width="21.140625" style="1" bestFit="1" customWidth="1"/>
    <col min="17" max="17" width="12.140625" style="2" customWidth="1"/>
    <col min="18" max="18" width="35.5703125" style="1" customWidth="1"/>
    <col min="19" max="19" width="28.5703125" style="1" customWidth="1"/>
    <col min="20" max="20" width="12.140625" style="1" customWidth="1"/>
    <col min="21" max="22" width="11.7109375" style="1" customWidth="1"/>
    <col min="23" max="23" width="12.42578125" style="1" customWidth="1"/>
    <col min="24" max="24" width="10" style="1" customWidth="1"/>
    <col min="25" max="26" width="11.42578125" style="1" customWidth="1"/>
    <col min="27" max="27" width="12.42578125" style="1" customWidth="1"/>
    <col min="28" max="28" width="10.42578125" style="1" customWidth="1"/>
    <col min="29" max="29" width="11.7109375" style="1" customWidth="1"/>
    <col min="30" max="30" width="14.140625" style="1" bestFit="1" customWidth="1"/>
    <col min="31" max="31" width="13.85546875" style="1" customWidth="1"/>
    <col min="32" max="32" width="11.7109375" style="1" customWidth="1"/>
    <col min="33" max="34" width="13.28515625" style="1" customWidth="1"/>
    <col min="35" max="37" width="13.5703125" style="1" customWidth="1"/>
    <col min="38" max="1024" width="12.140625" style="1" customWidth="1"/>
    <col min="1025" max="1025" width="12.5703125" style="2" customWidth="1"/>
    <col min="1026" max="16384" width="11.42578125" style="2"/>
  </cols>
  <sheetData>
    <row r="6" spans="1:1024" ht="13.5" thickBot="1" x14ac:dyDescent="0.25"/>
    <row r="7" spans="1:1024" s="1" customFormat="1" ht="13.5" thickBot="1" x14ac:dyDescent="0.25">
      <c r="A7" s="469" t="s">
        <v>0</v>
      </c>
      <c r="B7" s="470"/>
      <c r="C7" s="470"/>
      <c r="D7" s="470"/>
      <c r="E7" s="470"/>
      <c r="F7" s="470"/>
      <c r="G7" s="470"/>
      <c r="H7" s="470"/>
      <c r="I7" s="470"/>
      <c r="J7" s="470"/>
      <c r="K7" s="470"/>
      <c r="L7" s="470"/>
      <c r="M7" s="470"/>
      <c r="N7" s="470"/>
      <c r="O7" s="470"/>
      <c r="P7" s="472"/>
      <c r="Q7" s="2"/>
    </row>
    <row r="8" spans="1:1024" s="1" customFormat="1" ht="13.5" thickBot="1" x14ac:dyDescent="0.25">
      <c r="A8" s="473" t="s">
        <v>65</v>
      </c>
      <c r="B8" s="473"/>
      <c r="C8" s="473"/>
      <c r="D8" s="473"/>
      <c r="E8" s="474"/>
      <c r="F8" s="522" t="s">
        <v>66</v>
      </c>
      <c r="G8" s="522"/>
      <c r="H8" s="522"/>
      <c r="I8" s="522"/>
      <c r="J8" s="522"/>
      <c r="K8" s="475" t="s">
        <v>67</v>
      </c>
      <c r="L8" s="476"/>
      <c r="M8" s="477"/>
      <c r="N8" s="477"/>
      <c r="O8" s="477"/>
      <c r="P8" s="478"/>
      <c r="Q8" s="2"/>
    </row>
    <row r="9" spans="1:1024" ht="13.5" thickBot="1" x14ac:dyDescent="0.25">
      <c r="A9" s="479" t="s">
        <v>1</v>
      </c>
      <c r="B9" s="480"/>
      <c r="C9" s="480"/>
      <c r="D9" s="480"/>
      <c r="E9" s="481"/>
      <c r="F9" s="480"/>
      <c r="G9" s="480"/>
      <c r="H9" s="481"/>
      <c r="I9" s="481"/>
      <c r="J9" s="481"/>
      <c r="K9" s="481"/>
      <c r="L9" s="481"/>
      <c r="M9" s="480"/>
      <c r="N9" s="480"/>
      <c r="O9" s="480"/>
      <c r="P9" s="482"/>
    </row>
    <row r="10" spans="1:1024" s="3" customFormat="1" ht="23.25" customHeight="1" x14ac:dyDescent="0.2">
      <c r="A10" s="508" t="s">
        <v>551</v>
      </c>
      <c r="B10" s="509"/>
      <c r="C10" s="509"/>
      <c r="D10" s="509"/>
      <c r="E10" s="510"/>
      <c r="F10" s="509"/>
      <c r="G10" s="509"/>
      <c r="H10" s="510"/>
      <c r="I10" s="510"/>
      <c r="J10" s="510"/>
      <c r="K10" s="510"/>
      <c r="L10" s="510"/>
      <c r="M10" s="509"/>
      <c r="N10" s="509"/>
      <c r="O10" s="509"/>
      <c r="P10" s="511"/>
      <c r="Q10" s="2"/>
    </row>
    <row r="11" spans="1:1024" s="3" customFormat="1" x14ac:dyDescent="0.2">
      <c r="A11" s="497" t="s">
        <v>3</v>
      </c>
      <c r="B11" s="498"/>
      <c r="C11" s="498"/>
      <c r="D11" s="498"/>
      <c r="E11" s="499"/>
      <c r="F11" s="498"/>
      <c r="G11" s="498"/>
      <c r="H11" s="499"/>
      <c r="I11" s="499"/>
      <c r="J11" s="499"/>
      <c r="K11" s="499"/>
      <c r="L11" s="499"/>
      <c r="M11" s="498"/>
      <c r="N11" s="498"/>
      <c r="O11" s="498"/>
      <c r="P11" s="500"/>
      <c r="Q11" s="2"/>
    </row>
    <row r="12" spans="1:1024" s="3" customFormat="1" ht="21" customHeight="1" thickBot="1" x14ac:dyDescent="0.25">
      <c r="A12" s="497"/>
      <c r="B12" s="498"/>
      <c r="C12" s="498"/>
      <c r="D12" s="498"/>
      <c r="E12" s="499"/>
      <c r="F12" s="498"/>
      <c r="G12" s="498"/>
      <c r="H12" s="499"/>
      <c r="I12" s="499"/>
      <c r="J12" s="499"/>
      <c r="K12" s="499"/>
      <c r="L12" s="499"/>
      <c r="M12" s="498"/>
      <c r="N12" s="498"/>
      <c r="O12" s="498"/>
      <c r="P12" s="500"/>
      <c r="Q12" s="2"/>
    </row>
    <row r="13" spans="1:1024" s="3" customFormat="1" x14ac:dyDescent="0.2">
      <c r="A13" s="497" t="s">
        <v>69</v>
      </c>
      <c r="B13" s="498"/>
      <c r="C13" s="498"/>
      <c r="D13" s="498"/>
      <c r="E13" s="499"/>
      <c r="F13" s="498"/>
      <c r="G13" s="498"/>
      <c r="H13" s="499"/>
      <c r="I13" s="499"/>
      <c r="J13" s="499"/>
      <c r="K13" s="499"/>
      <c r="L13" s="499"/>
      <c r="M13" s="498"/>
      <c r="N13" s="498"/>
      <c r="O13" s="498"/>
      <c r="P13" s="500"/>
      <c r="Q13" s="2"/>
      <c r="R13" s="447" t="s">
        <v>5</v>
      </c>
      <c r="S13" s="448"/>
      <c r="T13" s="449"/>
      <c r="U13" s="449"/>
      <c r="V13" s="449"/>
      <c r="W13" s="449"/>
      <c r="X13" s="449"/>
      <c r="Y13" s="449"/>
      <c r="Z13" s="449"/>
      <c r="AA13" s="449"/>
      <c r="AB13" s="449"/>
      <c r="AC13" s="449"/>
      <c r="AD13" s="449"/>
      <c r="AE13" s="449"/>
      <c r="AF13" s="449"/>
      <c r="AG13" s="449"/>
      <c r="AH13" s="449"/>
      <c r="AI13" s="449"/>
      <c r="AJ13" s="450"/>
      <c r="AK13" s="172"/>
    </row>
    <row r="14" spans="1:1024" s="3" customFormat="1" ht="13.5" thickBot="1" x14ac:dyDescent="0.25">
      <c r="A14" s="501"/>
      <c r="B14" s="502"/>
      <c r="C14" s="502"/>
      <c r="D14" s="502"/>
      <c r="E14" s="503"/>
      <c r="F14" s="502"/>
      <c r="G14" s="502"/>
      <c r="H14" s="503"/>
      <c r="I14" s="503"/>
      <c r="J14" s="503"/>
      <c r="K14" s="503"/>
      <c r="L14" s="503"/>
      <c r="M14" s="502"/>
      <c r="N14" s="502"/>
      <c r="O14" s="502"/>
      <c r="P14" s="504"/>
      <c r="Q14" s="2"/>
      <c r="R14" s="451"/>
      <c r="S14" s="452"/>
      <c r="T14" s="453"/>
      <c r="U14" s="453"/>
      <c r="V14" s="453"/>
      <c r="W14" s="453"/>
      <c r="X14" s="453"/>
      <c r="Y14" s="453"/>
      <c r="Z14" s="453"/>
      <c r="AA14" s="453"/>
      <c r="AB14" s="453"/>
      <c r="AC14" s="453"/>
      <c r="AD14" s="453"/>
      <c r="AE14" s="453"/>
      <c r="AF14" s="453"/>
      <c r="AG14" s="453"/>
      <c r="AH14" s="453"/>
      <c r="AI14" s="453"/>
      <c r="AJ14" s="454"/>
      <c r="AK14" s="172"/>
    </row>
    <row r="15" spans="1:1024" ht="13.5" thickBot="1" x14ac:dyDescent="0.25">
      <c r="A15" s="505" t="s">
        <v>6</v>
      </c>
      <c r="B15" s="505" t="s">
        <v>7</v>
      </c>
      <c r="C15" s="505"/>
      <c r="D15" s="505"/>
      <c r="E15" s="506"/>
      <c r="F15" s="505"/>
      <c r="G15" s="505" t="s">
        <v>8</v>
      </c>
      <c r="H15" s="506" t="s">
        <v>9</v>
      </c>
      <c r="I15" s="506"/>
      <c r="J15" s="506"/>
      <c r="K15" s="506"/>
      <c r="L15" s="461" t="s">
        <v>10</v>
      </c>
      <c r="M15" s="505" t="s">
        <v>11</v>
      </c>
      <c r="N15" s="505" t="s">
        <v>12</v>
      </c>
      <c r="O15" s="505" t="s">
        <v>13</v>
      </c>
      <c r="P15" s="435" t="s">
        <v>14</v>
      </c>
      <c r="Q15" s="4"/>
      <c r="R15" s="437" t="s">
        <v>7</v>
      </c>
      <c r="S15" s="437"/>
      <c r="T15" s="463" t="s">
        <v>15</v>
      </c>
      <c r="U15" s="463"/>
      <c r="V15" s="463"/>
      <c r="W15" s="463"/>
      <c r="X15" s="463" t="s">
        <v>16</v>
      </c>
      <c r="Y15" s="463"/>
      <c r="Z15" s="463"/>
      <c r="AA15" s="463"/>
      <c r="AB15" s="463" t="s">
        <v>17</v>
      </c>
      <c r="AC15" s="463"/>
      <c r="AD15" s="463"/>
      <c r="AE15" s="463"/>
      <c r="AF15" s="463" t="s">
        <v>18</v>
      </c>
      <c r="AG15" s="463"/>
      <c r="AH15" s="463"/>
      <c r="AI15" s="463"/>
      <c r="AJ15" s="464" t="s">
        <v>19</v>
      </c>
      <c r="AMJ15" s="2"/>
    </row>
    <row r="16" spans="1:1024" s="3" customFormat="1" ht="26.25" thickBot="1" x14ac:dyDescent="0.25">
      <c r="A16" s="435"/>
      <c r="B16" s="5" t="s">
        <v>20</v>
      </c>
      <c r="C16" s="5" t="s">
        <v>21</v>
      </c>
      <c r="D16" s="5" t="s">
        <v>22</v>
      </c>
      <c r="E16" s="6" t="s">
        <v>23</v>
      </c>
      <c r="F16" s="5" t="s">
        <v>24</v>
      </c>
      <c r="G16" s="507"/>
      <c r="H16" s="6" t="s">
        <v>25</v>
      </c>
      <c r="I16" s="6" t="s">
        <v>26</v>
      </c>
      <c r="J16" s="6" t="s">
        <v>27</v>
      </c>
      <c r="K16" s="6" t="s">
        <v>28</v>
      </c>
      <c r="L16" s="506"/>
      <c r="M16" s="507"/>
      <c r="N16" s="507"/>
      <c r="O16" s="507"/>
      <c r="P16" s="505"/>
      <c r="Q16" s="4"/>
      <c r="R16" s="5" t="s">
        <v>20</v>
      </c>
      <c r="S16" s="5" t="s">
        <v>21</v>
      </c>
      <c r="T16" s="7" t="s">
        <v>29</v>
      </c>
      <c r="U16" s="7" t="s">
        <v>30</v>
      </c>
      <c r="V16" s="7" t="s">
        <v>31</v>
      </c>
      <c r="W16" s="6" t="s">
        <v>32</v>
      </c>
      <c r="X16" s="7" t="s">
        <v>33</v>
      </c>
      <c r="Y16" s="7" t="s">
        <v>34</v>
      </c>
      <c r="Z16" s="7" t="s">
        <v>35</v>
      </c>
      <c r="AA16" s="6" t="s">
        <v>36</v>
      </c>
      <c r="AB16" s="7" t="s">
        <v>37</v>
      </c>
      <c r="AC16" s="7" t="s">
        <v>38</v>
      </c>
      <c r="AD16" s="7" t="s">
        <v>39</v>
      </c>
      <c r="AE16" s="6" t="s">
        <v>40</v>
      </c>
      <c r="AF16" s="7" t="s">
        <v>41</v>
      </c>
      <c r="AG16" s="7" t="s">
        <v>42</v>
      </c>
      <c r="AH16" s="7" t="s">
        <v>43</v>
      </c>
      <c r="AI16" s="6" t="s">
        <v>44</v>
      </c>
      <c r="AJ16" s="464"/>
    </row>
    <row r="17" spans="1:36" s="3" customFormat="1" ht="90" thickBot="1" x14ac:dyDescent="0.25">
      <c r="A17" s="250" t="s">
        <v>552</v>
      </c>
      <c r="B17" s="179" t="s">
        <v>553</v>
      </c>
      <c r="C17" s="179" t="s">
        <v>554</v>
      </c>
      <c r="D17" s="179" t="s">
        <v>45</v>
      </c>
      <c r="E17" s="251">
        <f>+AJ17</f>
        <v>12</v>
      </c>
      <c r="F17" s="252" t="s">
        <v>46</v>
      </c>
      <c r="G17" s="253" t="s">
        <v>555</v>
      </c>
      <c r="H17" s="251">
        <f>+W17</f>
        <v>3</v>
      </c>
      <c r="I17" s="251">
        <f>+AA17</f>
        <v>3</v>
      </c>
      <c r="J17" s="251">
        <f>+AE17</f>
        <v>3</v>
      </c>
      <c r="K17" s="251">
        <f>+AI17</f>
        <v>3</v>
      </c>
      <c r="L17" s="254">
        <v>25339049.506059121</v>
      </c>
      <c r="M17" s="255" t="s">
        <v>556</v>
      </c>
      <c r="N17" s="256" t="s">
        <v>440</v>
      </c>
      <c r="O17" s="253" t="s">
        <v>160</v>
      </c>
      <c r="P17" s="257"/>
      <c r="Q17" s="258"/>
      <c r="R17" s="179" t="s">
        <v>553</v>
      </c>
      <c r="S17" s="179" t="s">
        <v>554</v>
      </c>
      <c r="T17" s="259">
        <v>1</v>
      </c>
      <c r="U17" s="259">
        <v>1</v>
      </c>
      <c r="V17" s="259">
        <v>1</v>
      </c>
      <c r="W17" s="260">
        <f>+IF($D17="Porcentaje",IF(AND(T17&lt;&gt;"",U17="",V17=""),T17,IF(AND(T17&lt;&gt;"",U17&lt;&gt;"",V17=""),U17,IF(AND(T17&lt;&gt;"",U17&lt;&gt;"",V17&lt;&gt;""),V17,0))),SUM(T17:V17))</f>
        <v>3</v>
      </c>
      <c r="X17" s="259">
        <v>1</v>
      </c>
      <c r="Y17" s="259">
        <v>1</v>
      </c>
      <c r="Z17" s="259">
        <v>1</v>
      </c>
      <c r="AA17" s="260">
        <f>+IF($D17="Porcentaje",IF(AND(X17&lt;&gt;"",Y17="",Z17=""),X17,IF(AND(X17&lt;&gt;"",Y17&lt;&gt;"",Z17=""),Y17,IF(AND(X17&lt;&gt;"",Y17&lt;&gt;"",Z17&lt;&gt;""),Z17,0))),SUM(X17:Z17))</f>
        <v>3</v>
      </c>
      <c r="AB17" s="259">
        <v>1</v>
      </c>
      <c r="AC17" s="259">
        <v>1</v>
      </c>
      <c r="AD17" s="259">
        <v>1</v>
      </c>
      <c r="AE17" s="260">
        <f>+IF($D17="Porcentaje",IF(AND(AB17&lt;&gt;"",AC17="",AD17=""),AB17,IF(AND(AB17&lt;&gt;"",AC17&lt;&gt;"",AD17=""),AC17,IF(AND(AB17&lt;&gt;"",AC17&lt;&gt;"",AD17&lt;&gt;""),AD17,0))),SUM(AB17:AD17))</f>
        <v>3</v>
      </c>
      <c r="AF17" s="259">
        <v>1</v>
      </c>
      <c r="AG17" s="259">
        <v>1</v>
      </c>
      <c r="AH17" s="259">
        <v>1</v>
      </c>
      <c r="AI17" s="260">
        <f>+IF($D17="Porcentaje",IF(AND(AF17&lt;&gt;"",AG17="",AH17=""),AF17,IF(AND(AF17&lt;&gt;"",AG17&lt;&gt;"",AH17=""),AG17,IF(AND(AF17&lt;&gt;"",AG17&lt;&gt;"",AH17&lt;&gt;""),AH17,0))),SUM(AF17:AH17))</f>
        <v>3</v>
      </c>
      <c r="AJ17" s="260">
        <f>+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12</v>
      </c>
    </row>
    <row r="18" spans="1:36" s="3" customFormat="1" ht="51.75" thickBot="1" x14ac:dyDescent="0.25">
      <c r="A18" s="250" t="s">
        <v>557</v>
      </c>
      <c r="B18" s="179" t="s">
        <v>558</v>
      </c>
      <c r="C18" s="179" t="s">
        <v>559</v>
      </c>
      <c r="D18" s="179" t="s">
        <v>45</v>
      </c>
      <c r="E18" s="251">
        <f t="shared" ref="E18:E29" si="0">+AJ18</f>
        <v>12</v>
      </c>
      <c r="F18" s="252" t="s">
        <v>46</v>
      </c>
      <c r="G18" s="253" t="s">
        <v>560</v>
      </c>
      <c r="H18" s="251">
        <f t="shared" ref="H18:H29" si="1">+W18</f>
        <v>3</v>
      </c>
      <c r="I18" s="251">
        <f t="shared" ref="I18:I29" si="2">+AA18</f>
        <v>3</v>
      </c>
      <c r="J18" s="251">
        <f t="shared" ref="J18:J29" si="3">+AE18</f>
        <v>3</v>
      </c>
      <c r="K18" s="251">
        <f t="shared" ref="K18:K29" si="4">+AI18</f>
        <v>3</v>
      </c>
      <c r="L18" s="254">
        <v>3619864.2168724276</v>
      </c>
      <c r="M18" s="255" t="s">
        <v>556</v>
      </c>
      <c r="N18" s="256" t="s">
        <v>440</v>
      </c>
      <c r="O18" s="253" t="s">
        <v>561</v>
      </c>
      <c r="P18" s="257"/>
      <c r="Q18" s="258"/>
      <c r="R18" s="179" t="s">
        <v>558</v>
      </c>
      <c r="S18" s="179" t="s">
        <v>559</v>
      </c>
      <c r="T18" s="259">
        <v>1</v>
      </c>
      <c r="U18" s="259">
        <v>1</v>
      </c>
      <c r="V18" s="259">
        <v>1</v>
      </c>
      <c r="W18" s="260">
        <f>+IF($D18="Porcentaje",IF(AND(T18&lt;&gt;"",U18="",V18=""),T18,IF(AND(T18&lt;&gt;"",U18&lt;&gt;"",V18=""),U18,IF(AND(T18&lt;&gt;"",U18&lt;&gt;"",V18&lt;&gt;""),V18,0))),SUM(T18:V18))</f>
        <v>3</v>
      </c>
      <c r="X18" s="259">
        <v>1</v>
      </c>
      <c r="Y18" s="259">
        <v>1</v>
      </c>
      <c r="Z18" s="259">
        <v>1</v>
      </c>
      <c r="AA18" s="260">
        <f t="shared" ref="AA18:AA29" si="5">+IF($D18="Porcentaje",IF(AND(X18&lt;&gt;"",Y18="",Z18=""),X18,IF(AND(X18&lt;&gt;"",Y18&lt;&gt;"",Z18=""),Y18,IF(AND(X18&lt;&gt;"",Y18&lt;&gt;"",Z18&lt;&gt;""),Z18,0))),SUM(X18:Z18))</f>
        <v>3</v>
      </c>
      <c r="AB18" s="259">
        <v>1</v>
      </c>
      <c r="AC18" s="259">
        <v>1</v>
      </c>
      <c r="AD18" s="259">
        <v>1</v>
      </c>
      <c r="AE18" s="260">
        <f t="shared" ref="AE18:AE29" si="6">+IF($D18="Porcentaje",IF(AND(AB18&lt;&gt;"",AC18="",AD18=""),AB18,IF(AND(AB18&lt;&gt;"",AC18&lt;&gt;"",AD18=""),AC18,IF(AND(AB18&lt;&gt;"",AC18&lt;&gt;"",AD18&lt;&gt;""),AD18,0))),SUM(AB18:AD18))</f>
        <v>3</v>
      </c>
      <c r="AF18" s="259">
        <v>1</v>
      </c>
      <c r="AG18" s="259">
        <v>1</v>
      </c>
      <c r="AH18" s="259">
        <v>1</v>
      </c>
      <c r="AI18" s="260">
        <f t="shared" ref="AI18:AI29" si="7">+IF($D18="Porcentaje",IF(AND(AF18&lt;&gt;"",AG18="",AH18=""),AF18,IF(AND(AF18&lt;&gt;"",AG18&lt;&gt;"",AH18=""),AG18,IF(AND(AF18&lt;&gt;"",AG18&lt;&gt;"",AH18&lt;&gt;""),AH18,0))),SUM(AF18:AH18))</f>
        <v>3</v>
      </c>
      <c r="AJ18" s="260">
        <f>+AI18+AE18+AA18+W18</f>
        <v>12</v>
      </c>
    </row>
    <row r="19" spans="1:36" s="3" customFormat="1" ht="51.75" thickBot="1" x14ac:dyDescent="0.25">
      <c r="A19" s="250" t="s">
        <v>562</v>
      </c>
      <c r="B19" s="179" t="s">
        <v>563</v>
      </c>
      <c r="C19" s="179" t="s">
        <v>564</v>
      </c>
      <c r="D19" s="179" t="s">
        <v>45</v>
      </c>
      <c r="E19" s="251">
        <f t="shared" si="0"/>
        <v>4</v>
      </c>
      <c r="F19" s="252" t="s">
        <v>46</v>
      </c>
      <c r="G19" s="253" t="s">
        <v>565</v>
      </c>
      <c r="H19" s="251">
        <f t="shared" si="1"/>
        <v>1</v>
      </c>
      <c r="I19" s="251">
        <f t="shared" si="2"/>
        <v>1</v>
      </c>
      <c r="J19" s="251">
        <f t="shared" si="3"/>
        <v>1</v>
      </c>
      <c r="K19" s="251">
        <f t="shared" si="4"/>
        <v>1</v>
      </c>
      <c r="L19" s="254">
        <v>7239728.4337448552</v>
      </c>
      <c r="M19" s="255" t="s">
        <v>556</v>
      </c>
      <c r="N19" s="256" t="s">
        <v>440</v>
      </c>
      <c r="O19" s="253" t="s">
        <v>566</v>
      </c>
      <c r="P19" s="257"/>
      <c r="Q19" s="258"/>
      <c r="R19" s="179" t="s">
        <v>563</v>
      </c>
      <c r="S19" s="179" t="s">
        <v>564</v>
      </c>
      <c r="T19" s="259">
        <v>0</v>
      </c>
      <c r="U19" s="259">
        <v>0</v>
      </c>
      <c r="V19" s="259">
        <v>1</v>
      </c>
      <c r="W19" s="260">
        <f>+IF($D19="Porcentaje",IF(AND(T19&lt;&gt;"",U19="",V19=""),T19,IF(AND(T19&lt;&gt;"",U19&lt;&gt;"",V19=""),U19,IF(AND(T19&lt;&gt;"",U19&lt;&gt;"",V19&lt;&gt;""),V19,0))),SUM(T19:V19))</f>
        <v>1</v>
      </c>
      <c r="X19" s="259">
        <v>0</v>
      </c>
      <c r="Y19" s="259">
        <v>0</v>
      </c>
      <c r="Z19" s="259">
        <v>1</v>
      </c>
      <c r="AA19" s="260">
        <f t="shared" si="5"/>
        <v>1</v>
      </c>
      <c r="AB19" s="259">
        <v>0</v>
      </c>
      <c r="AC19" s="259">
        <v>0</v>
      </c>
      <c r="AD19" s="259">
        <v>1</v>
      </c>
      <c r="AE19" s="260">
        <f t="shared" si="6"/>
        <v>1</v>
      </c>
      <c r="AF19" s="259">
        <v>0</v>
      </c>
      <c r="AG19" s="259">
        <v>0</v>
      </c>
      <c r="AH19" s="259">
        <v>1</v>
      </c>
      <c r="AI19" s="260">
        <f t="shared" si="7"/>
        <v>1</v>
      </c>
      <c r="AJ19" s="260">
        <v>4</v>
      </c>
    </row>
    <row r="20" spans="1:36" ht="64.5" thickBot="1" x14ac:dyDescent="0.25">
      <c r="A20" s="516" t="s">
        <v>161</v>
      </c>
      <c r="B20" s="261" t="s">
        <v>162</v>
      </c>
      <c r="C20" s="261" t="s">
        <v>163</v>
      </c>
      <c r="D20" s="179" t="s">
        <v>45</v>
      </c>
      <c r="E20" s="251">
        <f t="shared" si="0"/>
        <v>12</v>
      </c>
      <c r="F20" s="252" t="s">
        <v>46</v>
      </c>
      <c r="G20" s="262" t="s">
        <v>164</v>
      </c>
      <c r="H20" s="251">
        <f t="shared" si="1"/>
        <v>3</v>
      </c>
      <c r="I20" s="251">
        <f t="shared" si="2"/>
        <v>3</v>
      </c>
      <c r="J20" s="251">
        <f t="shared" si="3"/>
        <v>3</v>
      </c>
      <c r="K20" s="251">
        <f t="shared" si="4"/>
        <v>3</v>
      </c>
      <c r="L20" s="254">
        <v>6492815.9916753788</v>
      </c>
      <c r="M20" s="519" t="s">
        <v>567</v>
      </c>
      <c r="N20" s="256" t="s">
        <v>568</v>
      </c>
      <c r="O20" s="262" t="s">
        <v>165</v>
      </c>
      <c r="P20" s="257"/>
      <c r="Q20" s="258"/>
      <c r="R20" s="261" t="s">
        <v>162</v>
      </c>
      <c r="S20" s="261" t="s">
        <v>163</v>
      </c>
      <c r="T20" s="259">
        <v>1</v>
      </c>
      <c r="U20" s="259">
        <v>1</v>
      </c>
      <c r="V20" s="259">
        <v>1</v>
      </c>
      <c r="W20" s="260">
        <f t="shared" ref="W20:W26" si="8">+IF($D20="Porcentaje",IF(AND(T20&lt;&gt;"",U20="",V20=""),T20,IF(AND(T20&lt;&gt;"",U20&lt;&gt;"",V20=""),U20,IF(AND(T20&lt;&gt;"",U20&lt;&gt;"",V20&lt;&gt;""),V20,0))),SUM(T20:V20))</f>
        <v>3</v>
      </c>
      <c r="X20" s="259">
        <v>1</v>
      </c>
      <c r="Y20" s="259">
        <v>1</v>
      </c>
      <c r="Z20" s="259">
        <v>1</v>
      </c>
      <c r="AA20" s="260">
        <f t="shared" si="5"/>
        <v>3</v>
      </c>
      <c r="AB20" s="259">
        <v>1</v>
      </c>
      <c r="AC20" s="259">
        <v>1</v>
      </c>
      <c r="AD20" s="259">
        <v>1</v>
      </c>
      <c r="AE20" s="260">
        <f t="shared" si="6"/>
        <v>3</v>
      </c>
      <c r="AF20" s="259">
        <v>1</v>
      </c>
      <c r="AG20" s="259">
        <v>1</v>
      </c>
      <c r="AH20" s="259">
        <v>1</v>
      </c>
      <c r="AI20" s="260">
        <f t="shared" si="7"/>
        <v>3</v>
      </c>
      <c r="AJ20" s="260">
        <f t="shared" ref="AJ20:AJ29" si="9">+IFERROR(IF(D20="Porcentaje",IF(AND(COUNT(T20:V20)&gt;=0,COUNT(X20:Z20)=0,COUNT(AB20:AD20)=0,COUNT(AF20:AH20)=0),W20,IF(AND(COUNT(T20:V20)&gt;=1,COUNT(X20:Z20)&gt;=1,COUNT(AB20:AD20)=0,COUNT(AF20:AH20)=0),AA20,IF(AND(COUNT(T20:V20)&gt;=1,COUNT(X20:Z20)&gt;=1,COUNT(AB20:AD20)&gt;=1,COUNT(AF20:AH20)=0),AE20,IF(AND(COUNT(T20:V20)&gt;=1,COUNT(X20:Z20)&gt;=1,COUNT(AB20:AD20)&gt;=1,COUNT(AF20:AH20)&gt;=1),AI20,"-")))),SUM(W20,AA20,AE20,AI20)),"-")</f>
        <v>12</v>
      </c>
    </row>
    <row r="21" spans="1:36" ht="51.75" thickBot="1" x14ac:dyDescent="0.25">
      <c r="A21" s="517"/>
      <c r="B21" s="261" t="s">
        <v>166</v>
      </c>
      <c r="C21" s="261" t="s">
        <v>167</v>
      </c>
      <c r="D21" s="179" t="s">
        <v>45</v>
      </c>
      <c r="E21" s="251">
        <f t="shared" si="0"/>
        <v>13</v>
      </c>
      <c r="F21" s="252" t="s">
        <v>46</v>
      </c>
      <c r="G21" s="262" t="s">
        <v>168</v>
      </c>
      <c r="H21" s="251">
        <f t="shared" si="1"/>
        <v>3</v>
      </c>
      <c r="I21" s="251">
        <f t="shared" si="2"/>
        <v>3</v>
      </c>
      <c r="J21" s="251">
        <f t="shared" si="3"/>
        <v>3</v>
      </c>
      <c r="K21" s="251">
        <f t="shared" si="4"/>
        <v>4</v>
      </c>
      <c r="L21" s="254">
        <v>17125127.488033295</v>
      </c>
      <c r="M21" s="520"/>
      <c r="N21" s="256" t="s">
        <v>569</v>
      </c>
      <c r="O21" s="262" t="s">
        <v>170</v>
      </c>
      <c r="P21" s="257"/>
      <c r="Q21" s="258"/>
      <c r="R21" s="261" t="s">
        <v>166</v>
      </c>
      <c r="S21" s="261" t="s">
        <v>167</v>
      </c>
      <c r="T21" s="259">
        <v>1</v>
      </c>
      <c r="U21" s="259">
        <v>1</v>
      </c>
      <c r="V21" s="259">
        <v>1</v>
      </c>
      <c r="W21" s="260">
        <f t="shared" si="8"/>
        <v>3</v>
      </c>
      <c r="X21" s="259">
        <v>1</v>
      </c>
      <c r="Y21" s="259">
        <v>1</v>
      </c>
      <c r="Z21" s="259">
        <v>1</v>
      </c>
      <c r="AA21" s="260">
        <f t="shared" si="5"/>
        <v>3</v>
      </c>
      <c r="AB21" s="259">
        <v>1</v>
      </c>
      <c r="AC21" s="259">
        <v>1</v>
      </c>
      <c r="AD21" s="259">
        <v>1</v>
      </c>
      <c r="AE21" s="260">
        <f t="shared" si="6"/>
        <v>3</v>
      </c>
      <c r="AF21" s="259">
        <v>1</v>
      </c>
      <c r="AG21" s="259">
        <v>1</v>
      </c>
      <c r="AH21" s="259">
        <v>2</v>
      </c>
      <c r="AI21" s="260">
        <f t="shared" si="7"/>
        <v>4</v>
      </c>
      <c r="AJ21" s="260">
        <f t="shared" si="9"/>
        <v>13</v>
      </c>
    </row>
    <row r="22" spans="1:36" ht="26.25" thickBot="1" x14ac:dyDescent="0.25">
      <c r="A22" s="518"/>
      <c r="B22" s="261" t="s">
        <v>171</v>
      </c>
      <c r="C22" s="261" t="s">
        <v>172</v>
      </c>
      <c r="D22" s="179" t="s">
        <v>45</v>
      </c>
      <c r="E22" s="251">
        <f t="shared" si="0"/>
        <v>12</v>
      </c>
      <c r="F22" s="252" t="s">
        <v>46</v>
      </c>
      <c r="G22" s="262" t="s">
        <v>173</v>
      </c>
      <c r="H22" s="251">
        <f t="shared" si="1"/>
        <v>3</v>
      </c>
      <c r="I22" s="251">
        <f t="shared" si="2"/>
        <v>3</v>
      </c>
      <c r="J22" s="251">
        <f t="shared" si="3"/>
        <v>3</v>
      </c>
      <c r="K22" s="251">
        <f t="shared" si="4"/>
        <v>3</v>
      </c>
      <c r="L22" s="254">
        <v>7372457.69103326</v>
      </c>
      <c r="M22" s="521"/>
      <c r="N22" s="256" t="s">
        <v>570</v>
      </c>
      <c r="O22" s="262" t="s">
        <v>174</v>
      </c>
      <c r="P22" s="257"/>
      <c r="Q22" s="258"/>
      <c r="R22" s="261" t="s">
        <v>171</v>
      </c>
      <c r="S22" s="261" t="s">
        <v>172</v>
      </c>
      <c r="T22" s="259">
        <v>1</v>
      </c>
      <c r="U22" s="259">
        <v>1</v>
      </c>
      <c r="V22" s="259">
        <v>1</v>
      </c>
      <c r="W22" s="260">
        <f t="shared" si="8"/>
        <v>3</v>
      </c>
      <c r="X22" s="259">
        <v>1</v>
      </c>
      <c r="Y22" s="259">
        <v>1</v>
      </c>
      <c r="Z22" s="259">
        <v>1</v>
      </c>
      <c r="AA22" s="260">
        <f t="shared" si="5"/>
        <v>3</v>
      </c>
      <c r="AB22" s="259">
        <v>1</v>
      </c>
      <c r="AC22" s="259">
        <v>1</v>
      </c>
      <c r="AD22" s="259">
        <v>1</v>
      </c>
      <c r="AE22" s="260">
        <f t="shared" si="6"/>
        <v>3</v>
      </c>
      <c r="AF22" s="259">
        <v>1</v>
      </c>
      <c r="AG22" s="259">
        <v>1</v>
      </c>
      <c r="AH22" s="259">
        <v>1</v>
      </c>
      <c r="AI22" s="260">
        <f t="shared" si="7"/>
        <v>3</v>
      </c>
      <c r="AJ22" s="260">
        <f t="shared" si="9"/>
        <v>12</v>
      </c>
    </row>
    <row r="23" spans="1:36" ht="64.5" thickBot="1" x14ac:dyDescent="0.25">
      <c r="A23" s="516" t="s">
        <v>571</v>
      </c>
      <c r="B23" s="261" t="s">
        <v>175</v>
      </c>
      <c r="C23" s="261" t="s">
        <v>176</v>
      </c>
      <c r="D23" s="179" t="s">
        <v>45</v>
      </c>
      <c r="E23" s="251">
        <f t="shared" si="0"/>
        <v>12</v>
      </c>
      <c r="F23" s="252" t="s">
        <v>46</v>
      </c>
      <c r="G23" s="262" t="s">
        <v>177</v>
      </c>
      <c r="H23" s="251">
        <f t="shared" si="1"/>
        <v>3</v>
      </c>
      <c r="I23" s="251">
        <f t="shared" si="2"/>
        <v>3</v>
      </c>
      <c r="J23" s="251">
        <f t="shared" si="3"/>
        <v>3</v>
      </c>
      <c r="K23" s="251">
        <f t="shared" si="4"/>
        <v>3</v>
      </c>
      <c r="L23" s="254">
        <v>6956588.5625093225</v>
      </c>
      <c r="M23" s="255" t="s">
        <v>572</v>
      </c>
      <c r="N23" s="255" t="s">
        <v>178</v>
      </c>
      <c r="O23" s="262" t="s">
        <v>179</v>
      </c>
      <c r="P23" s="257"/>
      <c r="Q23" s="258"/>
      <c r="R23" s="261" t="s">
        <v>175</v>
      </c>
      <c r="S23" s="261" t="s">
        <v>176</v>
      </c>
      <c r="T23" s="259">
        <v>1</v>
      </c>
      <c r="U23" s="259">
        <v>1</v>
      </c>
      <c r="V23" s="259">
        <v>1</v>
      </c>
      <c r="W23" s="260">
        <f t="shared" si="8"/>
        <v>3</v>
      </c>
      <c r="X23" s="259">
        <v>1</v>
      </c>
      <c r="Y23" s="259">
        <v>1</v>
      </c>
      <c r="Z23" s="259">
        <v>1</v>
      </c>
      <c r="AA23" s="260">
        <f t="shared" si="5"/>
        <v>3</v>
      </c>
      <c r="AB23" s="259">
        <v>1</v>
      </c>
      <c r="AC23" s="259">
        <v>1</v>
      </c>
      <c r="AD23" s="259">
        <v>1</v>
      </c>
      <c r="AE23" s="260">
        <f t="shared" si="6"/>
        <v>3</v>
      </c>
      <c r="AF23" s="259">
        <v>1</v>
      </c>
      <c r="AG23" s="259">
        <v>1</v>
      </c>
      <c r="AH23" s="259">
        <v>1</v>
      </c>
      <c r="AI23" s="260">
        <f t="shared" si="7"/>
        <v>3</v>
      </c>
      <c r="AJ23" s="260">
        <f t="shared" si="9"/>
        <v>12</v>
      </c>
    </row>
    <row r="24" spans="1:36" ht="128.25" thickBot="1" x14ac:dyDescent="0.25">
      <c r="A24" s="518"/>
      <c r="B24" s="264" t="s">
        <v>180</v>
      </c>
      <c r="C24" s="261" t="s">
        <v>181</v>
      </c>
      <c r="D24" s="179" t="s">
        <v>45</v>
      </c>
      <c r="E24" s="251">
        <f t="shared" si="0"/>
        <v>2</v>
      </c>
      <c r="F24" s="252" t="s">
        <v>46</v>
      </c>
      <c r="G24" s="262" t="s">
        <v>182</v>
      </c>
      <c r="H24" s="251">
        <f t="shared" si="1"/>
        <v>0</v>
      </c>
      <c r="I24" s="251">
        <f t="shared" si="2"/>
        <v>1</v>
      </c>
      <c r="J24" s="251">
        <f t="shared" si="3"/>
        <v>0</v>
      </c>
      <c r="K24" s="251">
        <f t="shared" si="4"/>
        <v>1</v>
      </c>
      <c r="L24" s="254">
        <v>7245738.4570734547</v>
      </c>
      <c r="M24" s="256" t="s">
        <v>573</v>
      </c>
      <c r="N24" s="256" t="s">
        <v>574</v>
      </c>
      <c r="O24" s="265" t="s">
        <v>183</v>
      </c>
      <c r="P24" s="257"/>
      <c r="Q24" s="258"/>
      <c r="R24" s="264" t="s">
        <v>180</v>
      </c>
      <c r="S24" s="261" t="s">
        <v>181</v>
      </c>
      <c r="T24" s="259">
        <v>0</v>
      </c>
      <c r="U24" s="259">
        <v>0</v>
      </c>
      <c r="V24" s="259">
        <v>0</v>
      </c>
      <c r="W24" s="260">
        <f t="shared" si="8"/>
        <v>0</v>
      </c>
      <c r="X24" s="259">
        <v>0</v>
      </c>
      <c r="Y24" s="259">
        <v>0</v>
      </c>
      <c r="Z24" s="259">
        <v>1</v>
      </c>
      <c r="AA24" s="260">
        <f t="shared" si="5"/>
        <v>1</v>
      </c>
      <c r="AB24" s="259">
        <v>0</v>
      </c>
      <c r="AC24" s="259">
        <v>0</v>
      </c>
      <c r="AD24" s="259">
        <v>0</v>
      </c>
      <c r="AE24" s="260">
        <f t="shared" si="6"/>
        <v>0</v>
      </c>
      <c r="AF24" s="259">
        <v>0</v>
      </c>
      <c r="AG24" s="259">
        <v>0</v>
      </c>
      <c r="AH24" s="259">
        <v>1</v>
      </c>
      <c r="AI24" s="260">
        <f t="shared" si="7"/>
        <v>1</v>
      </c>
      <c r="AJ24" s="260">
        <f t="shared" si="9"/>
        <v>2</v>
      </c>
    </row>
    <row r="25" spans="1:36" ht="115.5" thickBot="1" x14ac:dyDescent="0.25">
      <c r="A25" s="266" t="s">
        <v>184</v>
      </c>
      <c r="B25" s="267" t="s">
        <v>547</v>
      </c>
      <c r="C25" s="268" t="s">
        <v>186</v>
      </c>
      <c r="D25" s="179" t="s">
        <v>45</v>
      </c>
      <c r="E25" s="251">
        <f t="shared" si="0"/>
        <v>12</v>
      </c>
      <c r="F25" s="252" t="s">
        <v>46</v>
      </c>
      <c r="G25" s="265" t="s">
        <v>187</v>
      </c>
      <c r="H25" s="251">
        <f t="shared" si="1"/>
        <v>3</v>
      </c>
      <c r="I25" s="251">
        <f t="shared" si="2"/>
        <v>3</v>
      </c>
      <c r="J25" s="251">
        <f t="shared" si="3"/>
        <v>3</v>
      </c>
      <c r="K25" s="251">
        <f t="shared" si="4"/>
        <v>3</v>
      </c>
      <c r="L25" s="254">
        <v>9275451.4166791104</v>
      </c>
      <c r="M25" s="263" t="s">
        <v>575</v>
      </c>
      <c r="N25" s="269" t="s">
        <v>567</v>
      </c>
      <c r="O25" s="265" t="s">
        <v>188</v>
      </c>
      <c r="P25" s="257"/>
      <c r="Q25" s="258"/>
      <c r="R25" s="267" t="s">
        <v>185</v>
      </c>
      <c r="S25" s="268" t="s">
        <v>186</v>
      </c>
      <c r="T25" s="259">
        <v>1</v>
      </c>
      <c r="U25" s="259">
        <v>1</v>
      </c>
      <c r="V25" s="259">
        <v>1</v>
      </c>
      <c r="W25" s="260">
        <f t="shared" si="8"/>
        <v>3</v>
      </c>
      <c r="X25" s="259">
        <v>1</v>
      </c>
      <c r="Y25" s="259">
        <v>1</v>
      </c>
      <c r="Z25" s="259">
        <v>1</v>
      </c>
      <c r="AA25" s="260">
        <f t="shared" si="5"/>
        <v>3</v>
      </c>
      <c r="AB25" s="259">
        <v>1</v>
      </c>
      <c r="AC25" s="259">
        <v>1</v>
      </c>
      <c r="AD25" s="259">
        <v>1</v>
      </c>
      <c r="AE25" s="260">
        <f t="shared" si="6"/>
        <v>3</v>
      </c>
      <c r="AF25" s="259">
        <v>1</v>
      </c>
      <c r="AG25" s="259">
        <v>1</v>
      </c>
      <c r="AH25" s="259">
        <v>1</v>
      </c>
      <c r="AI25" s="260">
        <f t="shared" si="7"/>
        <v>3</v>
      </c>
      <c r="AJ25" s="260">
        <f t="shared" si="9"/>
        <v>12</v>
      </c>
    </row>
    <row r="26" spans="1:36" ht="115.5" thickBot="1" x14ac:dyDescent="0.25">
      <c r="A26" s="266" t="s">
        <v>901</v>
      </c>
      <c r="B26" s="271" t="s">
        <v>189</v>
      </c>
      <c r="C26" s="272" t="s">
        <v>163</v>
      </c>
      <c r="D26" s="179" t="s">
        <v>45</v>
      </c>
      <c r="E26" s="251">
        <f t="shared" si="0"/>
        <v>12</v>
      </c>
      <c r="F26" s="273" t="s">
        <v>46</v>
      </c>
      <c r="G26" s="274" t="s">
        <v>190</v>
      </c>
      <c r="H26" s="251">
        <f t="shared" si="1"/>
        <v>3</v>
      </c>
      <c r="I26" s="251">
        <f t="shared" si="2"/>
        <v>3</v>
      </c>
      <c r="J26" s="251">
        <f t="shared" si="3"/>
        <v>3</v>
      </c>
      <c r="K26" s="251">
        <f t="shared" si="4"/>
        <v>3</v>
      </c>
      <c r="L26" s="254">
        <v>11705687.438719857</v>
      </c>
      <c r="M26" s="256" t="s">
        <v>576</v>
      </c>
      <c r="N26" s="512" t="s">
        <v>75</v>
      </c>
      <c r="O26" s="270" t="s">
        <v>191</v>
      </c>
      <c r="P26" s="257"/>
      <c r="Q26" s="258"/>
      <c r="R26" s="271" t="s">
        <v>189</v>
      </c>
      <c r="S26" s="272" t="s">
        <v>163</v>
      </c>
      <c r="T26" s="259">
        <v>1</v>
      </c>
      <c r="U26" s="259">
        <v>1</v>
      </c>
      <c r="V26" s="259">
        <v>1</v>
      </c>
      <c r="W26" s="260">
        <f t="shared" si="8"/>
        <v>3</v>
      </c>
      <c r="X26" s="259">
        <v>1</v>
      </c>
      <c r="Y26" s="259">
        <v>1</v>
      </c>
      <c r="Z26" s="259">
        <v>1</v>
      </c>
      <c r="AA26" s="260">
        <f t="shared" si="5"/>
        <v>3</v>
      </c>
      <c r="AB26" s="259">
        <v>1</v>
      </c>
      <c r="AC26" s="259">
        <v>1</v>
      </c>
      <c r="AD26" s="259">
        <v>1</v>
      </c>
      <c r="AE26" s="260">
        <f t="shared" si="6"/>
        <v>3</v>
      </c>
      <c r="AF26" s="259">
        <v>1</v>
      </c>
      <c r="AG26" s="259">
        <v>1</v>
      </c>
      <c r="AH26" s="259">
        <v>1</v>
      </c>
      <c r="AI26" s="260">
        <f t="shared" si="7"/>
        <v>3</v>
      </c>
      <c r="AJ26" s="260">
        <f t="shared" si="9"/>
        <v>12</v>
      </c>
    </row>
    <row r="27" spans="1:36" ht="64.5" thickBot="1" x14ac:dyDescent="0.25">
      <c r="A27" s="270" t="s">
        <v>192</v>
      </c>
      <c r="B27" s="275" t="s">
        <v>193</v>
      </c>
      <c r="C27" s="272" t="s">
        <v>194</v>
      </c>
      <c r="D27" s="179" t="s">
        <v>146</v>
      </c>
      <c r="E27" s="276">
        <f t="shared" si="0"/>
        <v>1</v>
      </c>
      <c r="F27" s="277" t="s">
        <v>46</v>
      </c>
      <c r="G27" s="278" t="s">
        <v>195</v>
      </c>
      <c r="H27" s="276">
        <f t="shared" si="1"/>
        <v>1</v>
      </c>
      <c r="I27" s="276">
        <f t="shared" si="2"/>
        <v>1</v>
      </c>
      <c r="J27" s="276">
        <f t="shared" si="3"/>
        <v>1</v>
      </c>
      <c r="K27" s="276">
        <f t="shared" si="4"/>
        <v>1</v>
      </c>
      <c r="L27" s="254">
        <v>9442268.6653965507</v>
      </c>
      <c r="M27" s="256" t="s">
        <v>577</v>
      </c>
      <c r="N27" s="513"/>
      <c r="O27" s="270" t="s">
        <v>196</v>
      </c>
      <c r="P27" s="257"/>
      <c r="Q27" s="258"/>
      <c r="R27" s="275" t="s">
        <v>193</v>
      </c>
      <c r="S27" s="256" t="s">
        <v>194</v>
      </c>
      <c r="T27" s="279">
        <v>1</v>
      </c>
      <c r="U27" s="279">
        <v>1</v>
      </c>
      <c r="V27" s="279">
        <v>1</v>
      </c>
      <c r="W27" s="280">
        <f>+IF($D27="Porcentaje",IF(AND(T27&lt;&gt;"",U27="",V27=""),T27,IF(AND(T27&lt;&gt;"",U27&lt;&gt;"",V27=""),U27,IF(AND(T27&lt;&gt;"",U27&lt;&gt;"",V27&lt;&gt;""),V27,0))),SUM(T27:V27))</f>
        <v>1</v>
      </c>
      <c r="X27" s="279">
        <v>1</v>
      </c>
      <c r="Y27" s="279">
        <v>1</v>
      </c>
      <c r="Z27" s="279">
        <v>1</v>
      </c>
      <c r="AA27" s="280">
        <f t="shared" si="5"/>
        <v>1</v>
      </c>
      <c r="AB27" s="279">
        <v>1</v>
      </c>
      <c r="AC27" s="279">
        <v>1</v>
      </c>
      <c r="AD27" s="279">
        <v>1</v>
      </c>
      <c r="AE27" s="280">
        <f t="shared" si="6"/>
        <v>1</v>
      </c>
      <c r="AF27" s="279">
        <v>1</v>
      </c>
      <c r="AG27" s="279">
        <v>1</v>
      </c>
      <c r="AH27" s="279">
        <v>1</v>
      </c>
      <c r="AI27" s="280">
        <f t="shared" si="7"/>
        <v>1</v>
      </c>
      <c r="AJ27" s="280">
        <f t="shared" si="9"/>
        <v>1</v>
      </c>
    </row>
    <row r="28" spans="1:36" s="1" customFormat="1" ht="51.75" thickBot="1" x14ac:dyDescent="0.25">
      <c r="A28" s="514" t="s">
        <v>578</v>
      </c>
      <c r="B28" s="281" t="s">
        <v>579</v>
      </c>
      <c r="C28" s="282" t="s">
        <v>580</v>
      </c>
      <c r="D28" s="282" t="s">
        <v>146</v>
      </c>
      <c r="E28" s="276">
        <f t="shared" si="0"/>
        <v>1.0000000000000002</v>
      </c>
      <c r="F28" s="283" t="s">
        <v>46</v>
      </c>
      <c r="G28" s="284" t="s">
        <v>581</v>
      </c>
      <c r="H28" s="276">
        <f t="shared" si="1"/>
        <v>0.14230000000000001</v>
      </c>
      <c r="I28" s="276">
        <f t="shared" si="2"/>
        <v>0.5232</v>
      </c>
      <c r="J28" s="276">
        <f t="shared" si="3"/>
        <v>0.85410000000000008</v>
      </c>
      <c r="K28" s="276">
        <f t="shared" si="4"/>
        <v>1.0000000000000002</v>
      </c>
      <c r="L28" s="254">
        <v>17326010.501227386</v>
      </c>
      <c r="M28" s="282" t="s">
        <v>582</v>
      </c>
      <c r="N28" s="282" t="s">
        <v>583</v>
      </c>
      <c r="O28" s="284" t="s">
        <v>584</v>
      </c>
      <c r="P28" s="257"/>
      <c r="Q28" s="258"/>
      <c r="R28" s="285" t="s">
        <v>579</v>
      </c>
      <c r="S28" s="281" t="s">
        <v>580</v>
      </c>
      <c r="T28" s="279">
        <v>4.2999999999999997E-2</v>
      </c>
      <c r="U28" s="279">
        <v>9.4E-2</v>
      </c>
      <c r="V28" s="279">
        <v>0.14230000000000001</v>
      </c>
      <c r="W28" s="280">
        <f>+IF($D28="Porcentaje",IF(AND(T28&lt;&gt;"",U28="",V28=""),T28,IF(AND(T28&lt;&gt;"",U28&lt;&gt;"",V28=""),U28,IF(AND(T28&lt;&gt;"",U28&lt;&gt;"",V28&lt;&gt;""),V28,0))),SUM(T28:V28))</f>
        <v>0.14230000000000001</v>
      </c>
      <c r="X28" s="279">
        <v>0.27639999999999998</v>
      </c>
      <c r="Y28" s="279">
        <v>0.39979999999999999</v>
      </c>
      <c r="Z28" s="279">
        <v>0.5232</v>
      </c>
      <c r="AA28" s="280">
        <f t="shared" si="5"/>
        <v>0.5232</v>
      </c>
      <c r="AB28" s="279">
        <v>0.65490000000000004</v>
      </c>
      <c r="AC28" s="279">
        <v>0.75570000000000004</v>
      </c>
      <c r="AD28" s="279">
        <v>0.85410000000000008</v>
      </c>
      <c r="AE28" s="280">
        <f t="shared" si="6"/>
        <v>0.85410000000000008</v>
      </c>
      <c r="AF28" s="279">
        <v>0.90510000000000013</v>
      </c>
      <c r="AG28" s="279">
        <v>0.95730000000000015</v>
      </c>
      <c r="AH28" s="279">
        <v>1.0000000000000002</v>
      </c>
      <c r="AI28" s="280">
        <f t="shared" si="7"/>
        <v>1.0000000000000002</v>
      </c>
      <c r="AJ28" s="280">
        <f t="shared" si="9"/>
        <v>1.0000000000000002</v>
      </c>
    </row>
    <row r="29" spans="1:36" s="1" customFormat="1" ht="51.75" thickBot="1" x14ac:dyDescent="0.25">
      <c r="A29" s="515"/>
      <c r="B29" s="281" t="s">
        <v>585</v>
      </c>
      <c r="C29" s="282" t="s">
        <v>586</v>
      </c>
      <c r="D29" s="282" t="s">
        <v>146</v>
      </c>
      <c r="E29" s="276">
        <f t="shared" si="0"/>
        <v>1</v>
      </c>
      <c r="F29" s="283" t="s">
        <v>46</v>
      </c>
      <c r="G29" s="284" t="s">
        <v>587</v>
      </c>
      <c r="H29" s="276">
        <f t="shared" si="1"/>
        <v>0.1489</v>
      </c>
      <c r="I29" s="276">
        <f t="shared" si="2"/>
        <v>0.48129999999999995</v>
      </c>
      <c r="J29" s="276">
        <f t="shared" si="3"/>
        <v>0.8377</v>
      </c>
      <c r="K29" s="276">
        <f t="shared" si="4"/>
        <v>1</v>
      </c>
      <c r="L29" s="254">
        <v>11550673.667484887</v>
      </c>
      <c r="M29" s="282" t="s">
        <v>582</v>
      </c>
      <c r="N29" s="282" t="s">
        <v>583</v>
      </c>
      <c r="O29" s="284" t="s">
        <v>584</v>
      </c>
      <c r="P29" s="257"/>
      <c r="Q29" s="258"/>
      <c r="R29" s="286" t="s">
        <v>585</v>
      </c>
      <c r="S29" s="281" t="s">
        <v>586</v>
      </c>
      <c r="T29" s="279">
        <v>4.5199999999999997E-2</v>
      </c>
      <c r="U29" s="279">
        <v>0.1037</v>
      </c>
      <c r="V29" s="279">
        <v>0.1489</v>
      </c>
      <c r="W29" s="280">
        <f>+IF($D29="Porcentaje",IF(AND(T29&lt;&gt;"",U29="",V29=""),T29,IF(AND(T29&lt;&gt;"",U29&lt;&gt;"",V29=""),U29,IF(AND(T29&lt;&gt;"",U29&lt;&gt;"",V29&lt;&gt;""),V29,0))),SUM(T29:V29))</f>
        <v>0.1489</v>
      </c>
      <c r="X29" s="279">
        <v>0.2792</v>
      </c>
      <c r="Y29" s="279">
        <v>0.36959999999999998</v>
      </c>
      <c r="Z29" s="279">
        <v>0.48129999999999995</v>
      </c>
      <c r="AA29" s="280">
        <f t="shared" si="5"/>
        <v>0.48129999999999995</v>
      </c>
      <c r="AB29" s="279">
        <v>0.60899999999999999</v>
      </c>
      <c r="AC29" s="279">
        <v>0.72599999999999998</v>
      </c>
      <c r="AD29" s="279">
        <v>0.8377</v>
      </c>
      <c r="AE29" s="280">
        <f t="shared" si="6"/>
        <v>0.8377</v>
      </c>
      <c r="AF29" s="279">
        <v>0.89359999999999995</v>
      </c>
      <c r="AG29" s="279">
        <v>0.93879999999999997</v>
      </c>
      <c r="AH29" s="279">
        <v>1</v>
      </c>
      <c r="AI29" s="280">
        <f t="shared" si="7"/>
        <v>1</v>
      </c>
      <c r="AJ29" s="280">
        <f t="shared" si="9"/>
        <v>1</v>
      </c>
    </row>
    <row r="30" spans="1:36" s="1" customFormat="1" x14ac:dyDescent="0.2">
      <c r="E30" s="201"/>
      <c r="H30" s="201"/>
      <c r="I30" s="201"/>
      <c r="J30" s="201"/>
      <c r="K30" s="201"/>
      <c r="L30" s="308"/>
      <c r="Q30" s="2"/>
      <c r="T30" s="201"/>
      <c r="U30" s="201"/>
      <c r="V30" s="201"/>
      <c r="W30" s="201"/>
      <c r="X30" s="201"/>
      <c r="Y30" s="201"/>
      <c r="Z30" s="201"/>
      <c r="AA30" s="201"/>
      <c r="AB30" s="201"/>
      <c r="AC30" s="201"/>
      <c r="AD30" s="201"/>
      <c r="AE30" s="201"/>
      <c r="AF30" s="201"/>
      <c r="AG30" s="201"/>
      <c r="AH30" s="201"/>
      <c r="AI30" s="201"/>
      <c r="AJ30" s="201"/>
    </row>
    <row r="31" spans="1:36" s="1" customFormat="1" x14ac:dyDescent="0.2">
      <c r="E31" s="201"/>
      <c r="H31" s="201"/>
      <c r="I31" s="201"/>
      <c r="J31" s="201"/>
      <c r="K31" s="201"/>
      <c r="L31" s="309"/>
      <c r="Q31" s="2"/>
      <c r="T31" s="201"/>
      <c r="U31" s="201"/>
      <c r="V31" s="201"/>
      <c r="W31" s="201"/>
      <c r="X31" s="201"/>
      <c r="Y31" s="201"/>
      <c r="Z31" s="201"/>
      <c r="AA31" s="201"/>
      <c r="AB31" s="201"/>
      <c r="AC31" s="201"/>
      <c r="AD31" s="201"/>
      <c r="AE31" s="201"/>
      <c r="AF31" s="201"/>
      <c r="AG31" s="201"/>
      <c r="AH31" s="201"/>
      <c r="AI31" s="201"/>
      <c r="AJ31" s="201"/>
    </row>
    <row r="32" spans="1:36" s="1" customFormat="1" x14ac:dyDescent="0.2">
      <c r="E32" s="201"/>
      <c r="H32" s="201"/>
      <c r="I32" s="201"/>
      <c r="J32" s="201"/>
      <c r="K32" s="201"/>
      <c r="L32" s="201"/>
      <c r="Q32" s="2"/>
      <c r="T32" s="201"/>
      <c r="U32" s="201"/>
      <c r="V32" s="201"/>
      <c r="W32" s="201"/>
      <c r="X32" s="201"/>
      <c r="Y32" s="201"/>
      <c r="Z32" s="201"/>
      <c r="AA32" s="201"/>
      <c r="AB32" s="201"/>
      <c r="AC32" s="201"/>
      <c r="AD32" s="201"/>
      <c r="AE32" s="201"/>
      <c r="AF32" s="201"/>
      <c r="AG32" s="201"/>
      <c r="AH32" s="201"/>
      <c r="AI32" s="201"/>
      <c r="AJ32" s="201"/>
    </row>
    <row r="33" spans="5:36" s="1" customFormat="1" x14ac:dyDescent="0.2">
      <c r="E33" s="201"/>
      <c r="H33" s="201"/>
      <c r="I33" s="201"/>
      <c r="J33" s="201"/>
      <c r="K33" s="201"/>
      <c r="L33" s="201"/>
      <c r="Q33" s="2"/>
      <c r="T33" s="201"/>
      <c r="U33" s="201"/>
      <c r="V33" s="201"/>
      <c r="W33" s="201"/>
      <c r="X33" s="201"/>
      <c r="Y33" s="201"/>
      <c r="Z33" s="201"/>
      <c r="AA33" s="201"/>
      <c r="AB33" s="201"/>
      <c r="AC33" s="201"/>
      <c r="AD33" s="201"/>
      <c r="AE33" s="201"/>
      <c r="AF33" s="201"/>
      <c r="AG33" s="201"/>
      <c r="AH33" s="201"/>
      <c r="AI33" s="201"/>
      <c r="AJ33" s="201"/>
    </row>
    <row r="34" spans="5:36" s="1" customFormat="1" x14ac:dyDescent="0.2">
      <c r="E34" s="201"/>
      <c r="H34" s="201"/>
      <c r="I34" s="201"/>
      <c r="J34" s="201"/>
      <c r="K34" s="201"/>
      <c r="L34" s="201"/>
      <c r="Q34" s="2"/>
      <c r="T34" s="201"/>
      <c r="U34" s="201"/>
      <c r="V34" s="201"/>
      <c r="W34" s="201"/>
      <c r="X34" s="201"/>
      <c r="Y34" s="201"/>
      <c r="Z34" s="201"/>
      <c r="AA34" s="201"/>
      <c r="AB34" s="201"/>
      <c r="AC34" s="201"/>
      <c r="AD34" s="201"/>
      <c r="AE34" s="201"/>
      <c r="AF34" s="201"/>
      <c r="AG34" s="201"/>
      <c r="AH34" s="201"/>
      <c r="AI34" s="201"/>
      <c r="AJ34" s="201"/>
    </row>
    <row r="35" spans="5:36" s="1" customFormat="1" x14ac:dyDescent="0.2">
      <c r="E35" s="201"/>
      <c r="H35" s="201"/>
      <c r="I35" s="201"/>
      <c r="J35" s="201"/>
      <c r="K35" s="201"/>
      <c r="L35" s="201"/>
      <c r="Q35" s="2"/>
      <c r="T35" s="201"/>
      <c r="U35" s="201"/>
      <c r="V35" s="201"/>
      <c r="W35" s="201"/>
      <c r="X35" s="201"/>
      <c r="Y35" s="201"/>
      <c r="Z35" s="201"/>
      <c r="AA35" s="201"/>
      <c r="AB35" s="201"/>
      <c r="AC35" s="201"/>
      <c r="AD35" s="201"/>
      <c r="AE35" s="201"/>
      <c r="AF35" s="201"/>
      <c r="AG35" s="201"/>
      <c r="AH35" s="201"/>
      <c r="AI35" s="201"/>
      <c r="AJ35" s="201"/>
    </row>
  </sheetData>
  <mergeCells count="29">
    <mergeCell ref="A10:P10"/>
    <mergeCell ref="A7:P7"/>
    <mergeCell ref="A8:E8"/>
    <mergeCell ref="F8:J8"/>
    <mergeCell ref="K8:P8"/>
    <mergeCell ref="A9:P9"/>
    <mergeCell ref="A11:P12"/>
    <mergeCell ref="A13:P14"/>
    <mergeCell ref="R13:AJ14"/>
    <mergeCell ref="A15:A16"/>
    <mergeCell ref="B15:F15"/>
    <mergeCell ref="G15:G16"/>
    <mergeCell ref="H15:K15"/>
    <mergeCell ref="L15:L16"/>
    <mergeCell ref="M15:M16"/>
    <mergeCell ref="N15:N16"/>
    <mergeCell ref="AF15:AI15"/>
    <mergeCell ref="AJ15:AJ16"/>
    <mergeCell ref="O15:O16"/>
    <mergeCell ref="P15:P16"/>
    <mergeCell ref="R15:S15"/>
    <mergeCell ref="T15:W15"/>
    <mergeCell ref="X15:AA15"/>
    <mergeCell ref="AB15:AE15"/>
    <mergeCell ref="N26:N27"/>
    <mergeCell ref="A28:A29"/>
    <mergeCell ref="A20:A22"/>
    <mergeCell ref="M20:M22"/>
    <mergeCell ref="A23:A24"/>
  </mergeCells>
  <dataValidations count="2">
    <dataValidation type="list" allowBlank="1" showInputMessage="1" showErrorMessage="1" sqref="D17:D29" xr:uid="{35BB8DA0-CB3E-447C-821C-E57EFDF526AD}">
      <formula1>"Unidad,Porcentaje,Monetario"</formula1>
    </dataValidation>
    <dataValidation type="list" allowBlank="1" showInputMessage="1" showErrorMessage="1" sqref="F17:F29" xr:uid="{3EF70991-7AEC-41C4-90AB-891867D7AFA7}">
      <formula1>"A,B,C"</formula1>
    </dataValidation>
  </dataValidations>
  <pageMargins left="0.25" right="0.25" top="0.75" bottom="0.75" header="0.3" footer="0.3"/>
  <pageSetup paperSize="5" scale="4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0860-6F54-4744-A8F1-E28AD81DD285}">
  <sheetPr codeName="Hoja8">
    <pageSetUpPr fitToPage="1"/>
  </sheetPr>
  <dimension ref="A1:AJ21"/>
  <sheetViews>
    <sheetView tabSelected="1" zoomScale="70" zoomScaleNormal="70" workbookViewId="0">
      <selection activeCell="C30" sqref="C30"/>
    </sheetView>
  </sheetViews>
  <sheetFormatPr baseColWidth="10" defaultRowHeight="12.75" x14ac:dyDescent="0.2"/>
  <cols>
    <col min="1" max="1" width="20.5703125" style="2" bestFit="1" customWidth="1"/>
    <col min="2" max="2" width="18.140625" style="2" customWidth="1"/>
    <col min="3" max="3" width="17.140625" style="2" customWidth="1"/>
    <col min="4" max="4" width="14.85546875" style="2" customWidth="1"/>
    <col min="5" max="5" width="10.7109375" style="2" customWidth="1"/>
    <col min="6" max="6" width="9.85546875" style="2" customWidth="1"/>
    <col min="7" max="7" width="21" style="2" customWidth="1"/>
    <col min="8" max="11" width="10.7109375" style="2" bestFit="1" customWidth="1"/>
    <col min="12" max="12" width="20.7109375" style="2" bestFit="1" customWidth="1"/>
    <col min="13" max="13" width="16.7109375" style="2" bestFit="1" customWidth="1"/>
    <col min="14" max="14" width="15.5703125" style="2" customWidth="1"/>
    <col min="15" max="15" width="17.7109375" style="2" bestFit="1" customWidth="1"/>
    <col min="16" max="16" width="14.42578125" style="2" customWidth="1"/>
    <col min="17" max="17" width="11.42578125" style="2"/>
    <col min="18" max="18" width="20.7109375" style="2" customWidth="1"/>
    <col min="19" max="19" width="12.5703125" style="2" customWidth="1"/>
    <col min="20" max="22" width="7.7109375" style="2" bestFit="1" customWidth="1"/>
    <col min="23" max="23" width="10" style="2" customWidth="1"/>
    <col min="24" max="26" width="7.7109375" style="2" bestFit="1" customWidth="1"/>
    <col min="27" max="27" width="9.7109375" style="2" customWidth="1"/>
    <col min="28" max="29" width="7.7109375" style="2" bestFit="1" customWidth="1"/>
    <col min="30" max="30" width="9.7109375" style="2" bestFit="1" customWidth="1"/>
    <col min="31" max="31" width="11" style="2" customWidth="1"/>
    <col min="32" max="32" width="7.7109375" style="2" bestFit="1" customWidth="1"/>
    <col min="33" max="33" width="9.42578125" style="2" bestFit="1" customWidth="1"/>
    <col min="34" max="34" width="9" style="2" bestFit="1" customWidth="1"/>
    <col min="35" max="35" width="10" style="2" customWidth="1"/>
    <col min="36" max="36" width="9.7109375" style="2" bestFit="1" customWidth="1"/>
    <col min="37" max="16384" width="11.42578125" style="2"/>
  </cols>
  <sheetData>
    <row r="1" spans="1:36" x14ac:dyDescent="0.2">
      <c r="A1" s="53"/>
      <c r="B1" s="53"/>
      <c r="C1" s="53"/>
      <c r="D1" s="53"/>
      <c r="E1" s="53"/>
      <c r="F1" s="53"/>
      <c r="G1" s="53"/>
      <c r="H1" s="53"/>
      <c r="I1" s="53"/>
      <c r="J1" s="53"/>
      <c r="K1" s="53"/>
      <c r="L1" s="53"/>
      <c r="M1" s="53"/>
      <c r="N1" s="53"/>
      <c r="O1" s="53"/>
      <c r="P1" s="53"/>
      <c r="Q1" s="54"/>
      <c r="R1" s="53"/>
      <c r="S1" s="53"/>
      <c r="T1" s="53"/>
      <c r="U1" s="53"/>
      <c r="V1" s="53"/>
      <c r="W1" s="53"/>
      <c r="X1" s="53"/>
      <c r="Y1" s="53"/>
      <c r="Z1" s="53"/>
      <c r="AA1" s="53"/>
      <c r="AB1" s="53"/>
      <c r="AC1" s="53"/>
      <c r="AD1" s="53"/>
      <c r="AE1" s="53"/>
      <c r="AF1" s="53"/>
      <c r="AG1" s="53"/>
      <c r="AH1" s="53"/>
      <c r="AI1" s="53"/>
      <c r="AJ1" s="53"/>
    </row>
    <row r="2" spans="1:36" x14ac:dyDescent="0.2">
      <c r="A2" s="53"/>
      <c r="B2" s="53"/>
      <c r="C2" s="53"/>
      <c r="D2" s="53"/>
      <c r="E2" s="53"/>
      <c r="F2" s="53"/>
      <c r="G2" s="53"/>
      <c r="H2" s="53"/>
      <c r="I2" s="53"/>
      <c r="J2" s="53"/>
      <c r="K2" s="53"/>
      <c r="L2" s="53"/>
      <c r="M2" s="53"/>
      <c r="N2" s="53"/>
      <c r="O2" s="53"/>
      <c r="P2" s="53"/>
      <c r="Q2" s="54"/>
      <c r="R2" s="53"/>
      <c r="S2" s="53"/>
      <c r="T2" s="53"/>
      <c r="U2" s="53"/>
      <c r="V2" s="53"/>
      <c r="W2" s="53"/>
      <c r="X2" s="53"/>
      <c r="Y2" s="53"/>
      <c r="Z2" s="53"/>
      <c r="AA2" s="53"/>
      <c r="AB2" s="53"/>
      <c r="AC2" s="53"/>
      <c r="AD2" s="53"/>
      <c r="AE2" s="53"/>
      <c r="AF2" s="53"/>
      <c r="AG2" s="53"/>
      <c r="AH2" s="53"/>
      <c r="AI2" s="53"/>
      <c r="AJ2" s="53"/>
    </row>
    <row r="3" spans="1:36" x14ac:dyDescent="0.2">
      <c r="A3" s="53"/>
      <c r="B3" s="53"/>
      <c r="C3" s="53"/>
      <c r="D3" s="53"/>
      <c r="E3" s="53"/>
      <c r="F3" s="53"/>
      <c r="G3" s="53"/>
      <c r="H3" s="53"/>
      <c r="I3" s="53"/>
      <c r="J3" s="53"/>
      <c r="K3" s="53"/>
      <c r="L3" s="53"/>
      <c r="M3" s="53"/>
      <c r="N3" s="53"/>
      <c r="O3" s="53"/>
      <c r="P3" s="53"/>
      <c r="Q3" s="54"/>
      <c r="R3" s="53"/>
      <c r="S3" s="53"/>
      <c r="T3" s="53"/>
      <c r="U3" s="53"/>
      <c r="V3" s="53"/>
      <c r="W3" s="53"/>
      <c r="X3" s="53"/>
      <c r="Y3" s="53"/>
      <c r="Z3" s="53"/>
      <c r="AA3" s="53"/>
      <c r="AB3" s="53"/>
      <c r="AC3" s="53"/>
      <c r="AD3" s="53"/>
      <c r="AE3" s="53"/>
      <c r="AF3" s="53"/>
      <c r="AG3" s="53"/>
      <c r="AH3" s="53"/>
      <c r="AI3" s="53"/>
      <c r="AJ3" s="53"/>
    </row>
    <row r="4" spans="1:36" ht="13.5" thickBot="1" x14ac:dyDescent="0.25">
      <c r="A4" s="53"/>
      <c r="B4" s="53"/>
      <c r="C4" s="53"/>
      <c r="D4" s="53"/>
      <c r="E4" s="53"/>
      <c r="F4" s="53"/>
      <c r="G4" s="53"/>
      <c r="H4" s="53"/>
      <c r="I4" s="53"/>
      <c r="J4" s="53"/>
      <c r="K4" s="53"/>
      <c r="L4" s="53"/>
      <c r="M4" s="53"/>
      <c r="N4" s="53"/>
      <c r="O4" s="53"/>
      <c r="P4" s="53"/>
      <c r="Q4" s="54"/>
      <c r="R4" s="53"/>
      <c r="S4" s="53"/>
      <c r="T4" s="53"/>
      <c r="U4" s="53"/>
      <c r="V4" s="53"/>
      <c r="W4" s="53"/>
      <c r="X4" s="53"/>
      <c r="Y4" s="53"/>
      <c r="Z4" s="53"/>
      <c r="AA4" s="53"/>
      <c r="AB4" s="53"/>
      <c r="AC4" s="53"/>
      <c r="AD4" s="53"/>
      <c r="AE4" s="53"/>
      <c r="AF4" s="53"/>
      <c r="AG4" s="53"/>
      <c r="AH4" s="53"/>
      <c r="AI4" s="53"/>
      <c r="AJ4" s="53"/>
    </row>
    <row r="5" spans="1:36" ht="13.5" thickBot="1" x14ac:dyDescent="0.25">
      <c r="A5" s="555" t="s">
        <v>0</v>
      </c>
      <c r="B5" s="556"/>
      <c r="C5" s="556"/>
      <c r="D5" s="556"/>
      <c r="E5" s="557"/>
      <c r="F5" s="556"/>
      <c r="G5" s="556"/>
      <c r="H5" s="557"/>
      <c r="I5" s="557"/>
      <c r="J5" s="557"/>
      <c r="K5" s="557"/>
      <c r="L5" s="557"/>
      <c r="M5" s="556"/>
      <c r="N5" s="556"/>
      <c r="O5" s="556"/>
      <c r="P5" s="558"/>
      <c r="Q5" s="54"/>
      <c r="R5" s="53"/>
      <c r="S5" s="53"/>
      <c r="T5" s="53"/>
      <c r="U5" s="53"/>
      <c r="V5" s="53"/>
      <c r="W5" s="53"/>
      <c r="X5" s="53"/>
      <c r="Y5" s="53"/>
      <c r="Z5" s="53"/>
      <c r="AA5" s="53"/>
      <c r="AB5" s="53"/>
      <c r="AC5" s="53"/>
      <c r="AD5" s="53"/>
      <c r="AE5" s="53"/>
      <c r="AF5" s="53"/>
      <c r="AG5" s="53"/>
      <c r="AH5" s="53"/>
      <c r="AI5" s="53"/>
      <c r="AJ5" s="53"/>
    </row>
    <row r="6" spans="1:36" ht="13.5" thickBot="1" x14ac:dyDescent="0.25">
      <c r="A6" s="559" t="s">
        <v>65</v>
      </c>
      <c r="B6" s="559"/>
      <c r="C6" s="559"/>
      <c r="D6" s="559"/>
      <c r="E6" s="560"/>
      <c r="F6" s="559" t="s">
        <v>66</v>
      </c>
      <c r="G6" s="559"/>
      <c r="H6" s="560"/>
      <c r="I6" s="560"/>
      <c r="J6" s="560"/>
      <c r="K6" s="561" t="s">
        <v>67</v>
      </c>
      <c r="L6" s="562"/>
      <c r="M6" s="563"/>
      <c r="N6" s="563"/>
      <c r="O6" s="563"/>
      <c r="P6" s="564"/>
      <c r="Q6" s="54"/>
      <c r="R6" s="53"/>
      <c r="S6" s="53"/>
      <c r="T6" s="53"/>
      <c r="U6" s="53"/>
      <c r="V6" s="53"/>
      <c r="W6" s="53"/>
      <c r="X6" s="53"/>
      <c r="Y6" s="53"/>
      <c r="Z6" s="53"/>
      <c r="AA6" s="53"/>
      <c r="AB6" s="53"/>
      <c r="AC6" s="53"/>
      <c r="AD6" s="53"/>
      <c r="AE6" s="53"/>
      <c r="AF6" s="53"/>
      <c r="AG6" s="53"/>
      <c r="AH6" s="53"/>
      <c r="AI6" s="53"/>
      <c r="AJ6" s="53"/>
    </row>
    <row r="7" spans="1:36" ht="13.5" thickBot="1" x14ac:dyDescent="0.25">
      <c r="A7" s="565" t="s">
        <v>1</v>
      </c>
      <c r="B7" s="566"/>
      <c r="C7" s="566"/>
      <c r="D7" s="566"/>
      <c r="E7" s="567"/>
      <c r="F7" s="566"/>
      <c r="G7" s="566"/>
      <c r="H7" s="567"/>
      <c r="I7" s="567"/>
      <c r="J7" s="567"/>
      <c r="K7" s="567"/>
      <c r="L7" s="567"/>
      <c r="M7" s="566"/>
      <c r="N7" s="566"/>
      <c r="O7" s="566"/>
      <c r="P7" s="568"/>
      <c r="Q7" s="54"/>
      <c r="R7" s="53"/>
      <c r="S7" s="53"/>
      <c r="T7" s="53"/>
      <c r="U7" s="53"/>
      <c r="V7" s="53"/>
      <c r="W7" s="53"/>
      <c r="X7" s="53"/>
      <c r="Y7" s="53"/>
      <c r="Z7" s="53"/>
      <c r="AA7" s="53"/>
      <c r="AB7" s="53"/>
      <c r="AC7" s="53"/>
      <c r="AD7" s="53"/>
      <c r="AE7" s="53"/>
      <c r="AF7" s="53"/>
      <c r="AG7" s="53"/>
      <c r="AH7" s="53"/>
      <c r="AI7" s="53"/>
      <c r="AJ7" s="53"/>
    </row>
    <row r="8" spans="1:36" x14ac:dyDescent="0.2">
      <c r="A8" s="551" t="s">
        <v>197</v>
      </c>
      <c r="B8" s="552"/>
      <c r="C8" s="552"/>
      <c r="D8" s="552"/>
      <c r="E8" s="553"/>
      <c r="F8" s="552"/>
      <c r="G8" s="552"/>
      <c r="H8" s="553"/>
      <c r="I8" s="553"/>
      <c r="J8" s="553"/>
      <c r="K8" s="553"/>
      <c r="L8" s="553"/>
      <c r="M8" s="552"/>
      <c r="N8" s="552"/>
      <c r="O8" s="552"/>
      <c r="P8" s="554"/>
      <c r="Q8" s="54"/>
      <c r="R8" s="55"/>
      <c r="S8" s="55"/>
      <c r="T8" s="55"/>
      <c r="U8" s="55"/>
      <c r="V8" s="55"/>
      <c r="W8" s="55"/>
      <c r="X8" s="55"/>
      <c r="Y8" s="55"/>
      <c r="Z8" s="55"/>
      <c r="AA8" s="55"/>
      <c r="AB8" s="55"/>
      <c r="AC8" s="55"/>
      <c r="AD8" s="55"/>
      <c r="AE8" s="55"/>
      <c r="AF8" s="55"/>
      <c r="AG8" s="55"/>
      <c r="AH8" s="55"/>
      <c r="AI8" s="55"/>
      <c r="AJ8" s="55"/>
    </row>
    <row r="9" spans="1:36" x14ac:dyDescent="0.2">
      <c r="A9" s="531" t="s">
        <v>3</v>
      </c>
      <c r="B9" s="532"/>
      <c r="C9" s="532"/>
      <c r="D9" s="532"/>
      <c r="E9" s="533"/>
      <c r="F9" s="532"/>
      <c r="G9" s="532"/>
      <c r="H9" s="533"/>
      <c r="I9" s="533"/>
      <c r="J9" s="533"/>
      <c r="K9" s="533"/>
      <c r="L9" s="533"/>
      <c r="M9" s="532"/>
      <c r="N9" s="532"/>
      <c r="O9" s="532"/>
      <c r="P9" s="534"/>
      <c r="Q9" s="54"/>
      <c r="R9" s="55"/>
      <c r="S9" s="55"/>
      <c r="T9" s="55"/>
      <c r="U9" s="55"/>
      <c r="V9" s="55"/>
      <c r="W9" s="55"/>
      <c r="X9" s="55"/>
      <c r="Y9" s="55"/>
      <c r="Z9" s="55"/>
      <c r="AA9" s="55"/>
      <c r="AB9" s="55"/>
      <c r="AC9" s="55"/>
      <c r="AD9" s="55"/>
      <c r="AE9" s="55"/>
      <c r="AF9" s="55"/>
      <c r="AG9" s="55"/>
      <c r="AH9" s="55"/>
      <c r="AI9" s="55"/>
      <c r="AJ9" s="55"/>
    </row>
    <row r="10" spans="1:36" ht="13.5" thickBot="1" x14ac:dyDescent="0.25">
      <c r="A10" s="531"/>
      <c r="B10" s="532"/>
      <c r="C10" s="532"/>
      <c r="D10" s="532"/>
      <c r="E10" s="533"/>
      <c r="F10" s="532"/>
      <c r="G10" s="532"/>
      <c r="H10" s="533"/>
      <c r="I10" s="533"/>
      <c r="J10" s="533"/>
      <c r="K10" s="533"/>
      <c r="L10" s="533"/>
      <c r="M10" s="532"/>
      <c r="N10" s="532"/>
      <c r="O10" s="532"/>
      <c r="P10" s="534"/>
      <c r="Q10" s="54"/>
      <c r="R10" s="55"/>
      <c r="S10" s="55"/>
      <c r="T10" s="55"/>
      <c r="U10" s="55"/>
      <c r="V10" s="55"/>
      <c r="W10" s="55"/>
      <c r="X10" s="55"/>
      <c r="Y10" s="55"/>
      <c r="Z10" s="55"/>
      <c r="AA10" s="55"/>
      <c r="AB10" s="55"/>
      <c r="AC10" s="55"/>
      <c r="AD10" s="55"/>
      <c r="AE10" s="55"/>
      <c r="AF10" s="55"/>
      <c r="AG10" s="55"/>
      <c r="AH10" s="55"/>
      <c r="AI10" s="55"/>
      <c r="AJ10" s="55"/>
    </row>
    <row r="11" spans="1:36" x14ac:dyDescent="0.2">
      <c r="A11" s="531" t="s">
        <v>69</v>
      </c>
      <c r="B11" s="532"/>
      <c r="C11" s="532"/>
      <c r="D11" s="532"/>
      <c r="E11" s="533"/>
      <c r="F11" s="532"/>
      <c r="G11" s="532"/>
      <c r="H11" s="533"/>
      <c r="I11" s="533"/>
      <c r="J11" s="533"/>
      <c r="K11" s="533"/>
      <c r="L11" s="533"/>
      <c r="M11" s="532"/>
      <c r="N11" s="532"/>
      <c r="O11" s="532"/>
      <c r="P11" s="534"/>
      <c r="Q11" s="54"/>
      <c r="R11" s="539" t="s">
        <v>5</v>
      </c>
      <c r="S11" s="540"/>
      <c r="T11" s="541"/>
      <c r="U11" s="541"/>
      <c r="V11" s="541"/>
      <c r="W11" s="541"/>
      <c r="X11" s="541"/>
      <c r="Y11" s="541"/>
      <c r="Z11" s="541"/>
      <c r="AA11" s="541"/>
      <c r="AB11" s="541"/>
      <c r="AC11" s="541"/>
      <c r="AD11" s="541"/>
      <c r="AE11" s="541"/>
      <c r="AF11" s="541"/>
      <c r="AG11" s="541"/>
      <c r="AH11" s="541"/>
      <c r="AI11" s="541"/>
      <c r="AJ11" s="542"/>
    </row>
    <row r="12" spans="1:36" ht="13.5" thickBot="1" x14ac:dyDescent="0.25">
      <c r="A12" s="535"/>
      <c r="B12" s="536"/>
      <c r="C12" s="536"/>
      <c r="D12" s="536"/>
      <c r="E12" s="537"/>
      <c r="F12" s="536"/>
      <c r="G12" s="536"/>
      <c r="H12" s="537"/>
      <c r="I12" s="537"/>
      <c r="J12" s="537"/>
      <c r="K12" s="537"/>
      <c r="L12" s="537"/>
      <c r="M12" s="536"/>
      <c r="N12" s="536"/>
      <c r="O12" s="536"/>
      <c r="P12" s="538"/>
      <c r="Q12" s="54"/>
      <c r="R12" s="543"/>
      <c r="S12" s="544"/>
      <c r="T12" s="545"/>
      <c r="U12" s="545"/>
      <c r="V12" s="545"/>
      <c r="W12" s="545"/>
      <c r="X12" s="545"/>
      <c r="Y12" s="545"/>
      <c r="Z12" s="545"/>
      <c r="AA12" s="545"/>
      <c r="AB12" s="545"/>
      <c r="AC12" s="545"/>
      <c r="AD12" s="545"/>
      <c r="AE12" s="545"/>
      <c r="AF12" s="545"/>
      <c r="AG12" s="545"/>
      <c r="AH12" s="545"/>
      <c r="AI12" s="545"/>
      <c r="AJ12" s="546"/>
    </row>
    <row r="13" spans="1:36" ht="13.5" thickBot="1" x14ac:dyDescent="0.25">
      <c r="A13" s="526" t="s">
        <v>6</v>
      </c>
      <c r="B13" s="526" t="s">
        <v>7</v>
      </c>
      <c r="C13" s="526"/>
      <c r="D13" s="526"/>
      <c r="E13" s="547"/>
      <c r="F13" s="526"/>
      <c r="G13" s="526" t="s">
        <v>8</v>
      </c>
      <c r="H13" s="547" t="s">
        <v>9</v>
      </c>
      <c r="I13" s="547"/>
      <c r="J13" s="547"/>
      <c r="K13" s="547"/>
      <c r="L13" s="548" t="s">
        <v>10</v>
      </c>
      <c r="M13" s="526" t="s">
        <v>11</v>
      </c>
      <c r="N13" s="526" t="s">
        <v>12</v>
      </c>
      <c r="O13" s="526" t="s">
        <v>13</v>
      </c>
      <c r="P13" s="527" t="s">
        <v>14</v>
      </c>
      <c r="Q13" s="54"/>
      <c r="R13" s="529" t="s">
        <v>7</v>
      </c>
      <c r="S13" s="529"/>
      <c r="T13" s="530" t="s">
        <v>15</v>
      </c>
      <c r="U13" s="530"/>
      <c r="V13" s="530"/>
      <c r="W13" s="530"/>
      <c r="X13" s="530" t="s">
        <v>16</v>
      </c>
      <c r="Y13" s="530"/>
      <c r="Z13" s="530"/>
      <c r="AA13" s="530"/>
      <c r="AB13" s="530" t="s">
        <v>17</v>
      </c>
      <c r="AC13" s="530"/>
      <c r="AD13" s="530"/>
      <c r="AE13" s="530"/>
      <c r="AF13" s="530" t="s">
        <v>18</v>
      </c>
      <c r="AG13" s="530"/>
      <c r="AH13" s="530"/>
      <c r="AI13" s="530"/>
      <c r="AJ13" s="550" t="s">
        <v>19</v>
      </c>
    </row>
    <row r="14" spans="1:36" ht="38.25" customHeight="1" thickBot="1" x14ac:dyDescent="0.25">
      <c r="A14" s="527"/>
      <c r="B14" s="58" t="s">
        <v>20</v>
      </c>
      <c r="C14" s="58" t="s">
        <v>21</v>
      </c>
      <c r="D14" s="58" t="s">
        <v>22</v>
      </c>
      <c r="E14" s="59" t="s">
        <v>23</v>
      </c>
      <c r="F14" s="58" t="s">
        <v>24</v>
      </c>
      <c r="G14" s="527"/>
      <c r="H14" s="59" t="s">
        <v>25</v>
      </c>
      <c r="I14" s="59" t="s">
        <v>26</v>
      </c>
      <c r="J14" s="59" t="s">
        <v>27</v>
      </c>
      <c r="K14" s="59" t="s">
        <v>28</v>
      </c>
      <c r="L14" s="549"/>
      <c r="M14" s="527"/>
      <c r="N14" s="527"/>
      <c r="O14" s="527"/>
      <c r="P14" s="528"/>
      <c r="Q14" s="54"/>
      <c r="R14" s="56" t="s">
        <v>20</v>
      </c>
      <c r="S14" s="56" t="s">
        <v>21</v>
      </c>
      <c r="T14" s="60" t="s">
        <v>29</v>
      </c>
      <c r="U14" s="60" t="s">
        <v>30</v>
      </c>
      <c r="V14" s="60" t="s">
        <v>31</v>
      </c>
      <c r="W14" s="57" t="s">
        <v>32</v>
      </c>
      <c r="X14" s="60" t="s">
        <v>33</v>
      </c>
      <c r="Y14" s="60" t="s">
        <v>34</v>
      </c>
      <c r="Z14" s="60" t="s">
        <v>35</v>
      </c>
      <c r="AA14" s="57" t="s">
        <v>36</v>
      </c>
      <c r="AB14" s="60" t="s">
        <v>37</v>
      </c>
      <c r="AC14" s="60" t="s">
        <v>38</v>
      </c>
      <c r="AD14" s="60" t="s">
        <v>39</v>
      </c>
      <c r="AE14" s="57" t="s">
        <v>40</v>
      </c>
      <c r="AF14" s="60" t="s">
        <v>41</v>
      </c>
      <c r="AG14" s="60" t="s">
        <v>42</v>
      </c>
      <c r="AH14" s="60" t="s">
        <v>43</v>
      </c>
      <c r="AI14" s="57" t="s">
        <v>44</v>
      </c>
      <c r="AJ14" s="550"/>
    </row>
    <row r="15" spans="1:36" ht="130.5" customHeight="1" thickBot="1" x14ac:dyDescent="0.25">
      <c r="A15" s="523" t="s">
        <v>198</v>
      </c>
      <c r="B15" s="61" t="s">
        <v>199</v>
      </c>
      <c r="C15" s="62" t="s">
        <v>200</v>
      </c>
      <c r="D15" s="63" t="s">
        <v>146</v>
      </c>
      <c r="E15" s="64">
        <f>+AJ15</f>
        <v>0.7</v>
      </c>
      <c r="F15" s="65" t="s">
        <v>46</v>
      </c>
      <c r="G15" s="66" t="s">
        <v>201</v>
      </c>
      <c r="H15" s="67">
        <v>0.7</v>
      </c>
      <c r="I15" s="67">
        <v>0.7</v>
      </c>
      <c r="J15" s="67">
        <v>0.7</v>
      </c>
      <c r="K15" s="67">
        <v>0.7</v>
      </c>
      <c r="L15" s="68">
        <v>5954509.4348163009</v>
      </c>
      <c r="M15" s="63" t="s">
        <v>202</v>
      </c>
      <c r="N15" s="69" t="s">
        <v>886</v>
      </c>
      <c r="O15" s="70" t="s">
        <v>203</v>
      </c>
      <c r="P15" s="71"/>
      <c r="Q15" s="72"/>
      <c r="R15" s="61" t="s">
        <v>199</v>
      </c>
      <c r="S15" s="62" t="s">
        <v>200</v>
      </c>
      <c r="T15" s="73">
        <v>0.7</v>
      </c>
      <c r="U15" s="73">
        <v>0.7</v>
      </c>
      <c r="V15" s="73">
        <v>0.7</v>
      </c>
      <c r="W15" s="74">
        <f>+IF($D15="Porcentaje",IF(AND(T15&lt;&gt;"",U15="",V15=""),T15,IF(AND(T15&lt;&gt;"",U15&lt;&gt;"",V15=""),U15,IF(AND(T15&lt;&gt;"",U15&lt;&gt;"",V15&lt;&gt;""),V15,0))),SUM(T15:V15))</f>
        <v>0.7</v>
      </c>
      <c r="X15" s="73">
        <v>0.7</v>
      </c>
      <c r="Y15" s="73">
        <v>0.7</v>
      </c>
      <c r="Z15" s="73">
        <v>0.7</v>
      </c>
      <c r="AA15" s="74">
        <f>+IF($D15="Porcentaje",IF(AND(X15&lt;&gt;"",Y15="",Z15=""),X15,IF(AND(X15&lt;&gt;"",Y15&lt;&gt;"",Z15=""),Y15,IF(AND(X15&lt;&gt;"",Y15&lt;&gt;"",Z15&lt;&gt;""),Z15,0))),SUM(X15:Z15))</f>
        <v>0.7</v>
      </c>
      <c r="AB15" s="73">
        <v>0.7</v>
      </c>
      <c r="AC15" s="73">
        <v>0.7</v>
      </c>
      <c r="AD15" s="73">
        <v>0.7</v>
      </c>
      <c r="AE15" s="74">
        <f>+IF($D15="Porcentaje",IF(AND(AB15&lt;&gt;"",AC15="",AD15=""),AB15,IF(AND(AB15&lt;&gt;"",AC15&lt;&gt;"",AD15=""),AC15,IF(AND(AB15&lt;&gt;"",AC15&lt;&gt;"",AD15&lt;&gt;""),AD15,0))),SUM(AB15:AD15))</f>
        <v>0.7</v>
      </c>
      <c r="AF15" s="73">
        <v>0.7</v>
      </c>
      <c r="AG15" s="73">
        <v>0.7</v>
      </c>
      <c r="AH15" s="73">
        <v>0.7</v>
      </c>
      <c r="AI15" s="74">
        <f>+IF($D15="Porcentaje",IF(AND(AF15&lt;&gt;"",AG15="",AH15=""),AF15,IF(AND(AF15&lt;&gt;"",AG15&lt;&gt;"",AH15=""),AG15,IF(AND(AF15&lt;&gt;"",AG15&lt;&gt;"",AH15&lt;&gt;""),AH15,0))),SUM(AF15:AH15))</f>
        <v>0.7</v>
      </c>
      <c r="AJ15" s="74">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0.7</v>
      </c>
    </row>
    <row r="16" spans="1:36" ht="90" thickBot="1" x14ac:dyDescent="0.25">
      <c r="A16" s="524"/>
      <c r="B16" s="61" t="s">
        <v>204</v>
      </c>
      <c r="C16" s="62" t="s">
        <v>205</v>
      </c>
      <c r="D16" s="63" t="s">
        <v>146</v>
      </c>
      <c r="E16" s="64">
        <f>+AJ16</f>
        <v>1</v>
      </c>
      <c r="F16" s="65" t="s">
        <v>46</v>
      </c>
      <c r="G16" s="66" t="s">
        <v>206</v>
      </c>
      <c r="H16" s="67">
        <f>+W16</f>
        <v>1</v>
      </c>
      <c r="I16" s="67">
        <f>+AA16</f>
        <v>1</v>
      </c>
      <c r="J16" s="67">
        <f>+AE16</f>
        <v>1</v>
      </c>
      <c r="K16" s="67">
        <f>+AI16</f>
        <v>1</v>
      </c>
      <c r="L16" s="68">
        <v>8557660.2750466336</v>
      </c>
      <c r="M16" s="63" t="s">
        <v>207</v>
      </c>
      <c r="N16" s="69" t="s">
        <v>208</v>
      </c>
      <c r="O16" s="70" t="s">
        <v>209</v>
      </c>
      <c r="P16" s="71"/>
      <c r="Q16" s="72"/>
      <c r="R16" s="61" t="s">
        <v>204</v>
      </c>
      <c r="S16" s="62" t="s">
        <v>205</v>
      </c>
      <c r="T16" s="73">
        <v>1</v>
      </c>
      <c r="U16" s="73">
        <v>1</v>
      </c>
      <c r="V16" s="73">
        <v>1</v>
      </c>
      <c r="W16" s="74">
        <f>+IF($D16="Porcentaje",IF(AND(T16&lt;&gt;"",U16="",V16=""),T16,IF(AND(T16&lt;&gt;"",U16&lt;&gt;"",V16=""),U16,IF(AND(T16&lt;&gt;"",U16&lt;&gt;"",V16&lt;&gt;""),V16,0))),SUM(T16:V16))</f>
        <v>1</v>
      </c>
      <c r="X16" s="73">
        <v>1</v>
      </c>
      <c r="Y16" s="73">
        <v>1</v>
      </c>
      <c r="Z16" s="73">
        <v>1</v>
      </c>
      <c r="AA16" s="74">
        <f>+IF($D16="Porcentaje",IF(AND(X16&lt;&gt;"",Y16="",Z16=""),X16,IF(AND(X16&lt;&gt;"",Y16&lt;&gt;"",Z16=""),Y16,IF(AND(X16&lt;&gt;"",Y16&lt;&gt;"",Z16&lt;&gt;""),Z16,0))),SUM(X16:Z16))</f>
        <v>1</v>
      </c>
      <c r="AB16" s="73">
        <v>1</v>
      </c>
      <c r="AC16" s="73">
        <v>1</v>
      </c>
      <c r="AD16" s="73">
        <v>1</v>
      </c>
      <c r="AE16" s="74">
        <f>+IF($D16="Porcentaje",IF(AND(AB16&lt;&gt;"",AC16="",AD16=""),AB16,IF(AND(AB16&lt;&gt;"",AC16&lt;&gt;"",AD16=""),AC16,IF(AND(AB16&lt;&gt;"",AC16&lt;&gt;"",AD16&lt;&gt;""),AD16,0))),SUM(AB16:AD16))</f>
        <v>1</v>
      </c>
      <c r="AF16" s="73">
        <v>1</v>
      </c>
      <c r="AG16" s="73">
        <v>1</v>
      </c>
      <c r="AH16" s="73">
        <v>1</v>
      </c>
      <c r="AI16" s="74">
        <f>+IF($D16="Porcentaje",IF(AND(AF16&lt;&gt;"",AG16="",AH16=""),AF16,IF(AND(AF16&lt;&gt;"",AG16&lt;&gt;"",AH16=""),AG16,IF(AND(AF16&lt;&gt;"",AG16&lt;&gt;"",AH16&lt;&gt;""),AH16,0))),SUM(AF16:AH16))</f>
        <v>1</v>
      </c>
      <c r="AJ16" s="74">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90.75" customHeight="1" thickBot="1" x14ac:dyDescent="0.25">
      <c r="A17" s="524"/>
      <c r="B17" s="61" t="s">
        <v>210</v>
      </c>
      <c r="C17" s="62" t="s">
        <v>211</v>
      </c>
      <c r="D17" s="63" t="s">
        <v>45</v>
      </c>
      <c r="E17" s="76">
        <f>+AJ17</f>
        <v>1</v>
      </c>
      <c r="F17" s="75" t="s">
        <v>46</v>
      </c>
      <c r="G17" s="66" t="s">
        <v>212</v>
      </c>
      <c r="H17" s="76">
        <f>+W17</f>
        <v>0</v>
      </c>
      <c r="I17" s="76">
        <f>+AA17</f>
        <v>0</v>
      </c>
      <c r="J17" s="76">
        <f>+AE17</f>
        <v>0</v>
      </c>
      <c r="K17" s="76">
        <f>+AI17</f>
        <v>1</v>
      </c>
      <c r="L17" s="68">
        <v>1084646.1834293096</v>
      </c>
      <c r="M17" s="63" t="s">
        <v>213</v>
      </c>
      <c r="N17" s="63" t="s">
        <v>103</v>
      </c>
      <c r="O17" s="70" t="s">
        <v>214</v>
      </c>
      <c r="P17" s="71"/>
      <c r="Q17" s="72"/>
      <c r="R17" s="61" t="s">
        <v>210</v>
      </c>
      <c r="S17" s="62" t="s">
        <v>211</v>
      </c>
      <c r="T17" s="77">
        <v>0</v>
      </c>
      <c r="U17" s="77">
        <v>0</v>
      </c>
      <c r="V17" s="77">
        <v>0</v>
      </c>
      <c r="W17" s="78">
        <f>+IF($D17="Porcentaje",IF(AND(T17&lt;&gt;"",U17="",V17=""),T17,IF(AND(T17&lt;&gt;"",U17&lt;&gt;"",V17=""),U17,IF(AND(T17&lt;&gt;"",U17&lt;&gt;"",V17&lt;&gt;""),V17,0))),SUM(T17:V17))</f>
        <v>0</v>
      </c>
      <c r="X17" s="77">
        <v>0</v>
      </c>
      <c r="Y17" s="77">
        <v>0</v>
      </c>
      <c r="Z17" s="77">
        <v>0</v>
      </c>
      <c r="AA17" s="78">
        <f>+IF($D17="Porcentaje",IF(AND(X17&lt;&gt;"",Y17="",Z17=""),X17,IF(AND(X17&lt;&gt;"",Y17&lt;&gt;"",Z17=""),Y17,IF(AND(X17&lt;&gt;"",Y17&lt;&gt;"",Z17&lt;&gt;""),Z17,0))),SUM(X17:Z17))</f>
        <v>0</v>
      </c>
      <c r="AB17" s="77">
        <v>0</v>
      </c>
      <c r="AC17" s="77">
        <v>0</v>
      </c>
      <c r="AD17" s="77">
        <v>0</v>
      </c>
      <c r="AE17" s="78">
        <f>+IF($D17="Porcentaje",IF(AND(AB17&lt;&gt;"",AC17="",AD17=""),AB17,IF(AND(AB17&lt;&gt;"",AC17&lt;&gt;"",AD17=""),AC17,IF(AND(AB17&lt;&gt;"",AC17&lt;&gt;"",AD17&lt;&gt;""),AD17,0))),SUM(AB17:AD17))</f>
        <v>0</v>
      </c>
      <c r="AF17" s="77">
        <v>0</v>
      </c>
      <c r="AG17" s="77">
        <v>1</v>
      </c>
      <c r="AH17" s="77">
        <v>0</v>
      </c>
      <c r="AI17" s="78">
        <f>+IF($D17="Porcentaje",IF(AND(AF17&lt;&gt;"",AG17="",AH17=""),AF17,IF(AND(AF17&lt;&gt;"",AG17&lt;&gt;"",AH17=""),AG17,IF(AND(AF17&lt;&gt;"",AG17&lt;&gt;"",AH17&lt;&gt;""),AH17,0))),SUM(AF17:AH17))</f>
        <v>1</v>
      </c>
      <c r="AJ17" s="78">
        <f>+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1</v>
      </c>
    </row>
    <row r="18" spans="1:36" ht="84.75" customHeight="1" thickBot="1" x14ac:dyDescent="0.25">
      <c r="A18" s="525"/>
      <c r="B18" s="62" t="s">
        <v>215</v>
      </c>
      <c r="C18" s="62" t="s">
        <v>216</v>
      </c>
      <c r="D18" s="63" t="s">
        <v>146</v>
      </c>
      <c r="E18" s="64">
        <f>+AJ18</f>
        <v>1</v>
      </c>
      <c r="F18" s="65" t="s">
        <v>46</v>
      </c>
      <c r="G18" s="66" t="s">
        <v>217</v>
      </c>
      <c r="H18" s="67">
        <f>+W18</f>
        <v>1</v>
      </c>
      <c r="I18" s="67">
        <f>+AA18</f>
        <v>1</v>
      </c>
      <c r="J18" s="67">
        <f>+AE18</f>
        <v>1</v>
      </c>
      <c r="K18" s="67">
        <f>+AI18</f>
        <v>1</v>
      </c>
      <c r="L18" s="68">
        <v>3904726.2603455163</v>
      </c>
      <c r="M18" s="63" t="s">
        <v>213</v>
      </c>
      <c r="N18" s="63" t="s">
        <v>218</v>
      </c>
      <c r="O18" s="70" t="s">
        <v>219</v>
      </c>
      <c r="P18" s="71"/>
      <c r="Q18" s="72"/>
      <c r="R18" s="62" t="s">
        <v>215</v>
      </c>
      <c r="S18" s="62" t="s">
        <v>216</v>
      </c>
      <c r="T18" s="73">
        <v>1</v>
      </c>
      <c r="U18" s="73">
        <v>1</v>
      </c>
      <c r="V18" s="73">
        <v>1</v>
      </c>
      <c r="W18" s="74">
        <f>+IF($D18="Porcentaje",IF(AND(T18&lt;&gt;"",U18="",V18=""),T18,IF(AND(T18&lt;&gt;"",U18&lt;&gt;"",V18=""),U18,IF(AND(T18&lt;&gt;"",U18&lt;&gt;"",V18&lt;&gt;""),V18,0))),SUM(T18:V18))</f>
        <v>1</v>
      </c>
      <c r="X18" s="73">
        <v>1</v>
      </c>
      <c r="Y18" s="73">
        <v>1</v>
      </c>
      <c r="Z18" s="73">
        <v>1</v>
      </c>
      <c r="AA18" s="74">
        <f>+IF($D18="Porcentaje",IF(AND(X18&lt;&gt;"",Y18="",Z18=""),X18,IF(AND(X18&lt;&gt;"",Y18&lt;&gt;"",Z18=""),Y18,IF(AND(X18&lt;&gt;"",Y18&lt;&gt;"",Z18&lt;&gt;""),Z18,0))),SUM(X18:Z18))</f>
        <v>1</v>
      </c>
      <c r="AB18" s="73">
        <v>1</v>
      </c>
      <c r="AC18" s="73">
        <v>1</v>
      </c>
      <c r="AD18" s="73">
        <v>1</v>
      </c>
      <c r="AE18" s="74">
        <f>+IF($D18="Porcentaje",IF(AND(AB18&lt;&gt;"",AC18="",AD18=""),AB18,IF(AND(AB18&lt;&gt;"",AC18&lt;&gt;"",AD18=""),AC18,IF(AND(AB18&lt;&gt;"",AC18&lt;&gt;"",AD18&lt;&gt;""),AD18,0))),SUM(AB18:AD18))</f>
        <v>1</v>
      </c>
      <c r="AF18" s="73">
        <v>1</v>
      </c>
      <c r="AG18" s="73">
        <v>1</v>
      </c>
      <c r="AH18" s="73">
        <v>1</v>
      </c>
      <c r="AI18" s="74">
        <f>+IF($D18="Porcentaje",IF(AND(AF18&lt;&gt;"",AG18="",AH18=""),AF18,IF(AND(AF18&lt;&gt;"",AG18&lt;&gt;"",AH18=""),AG18,IF(AND(AF18&lt;&gt;"",AG18&lt;&gt;"",AH18&lt;&gt;""),AH18,0))),SUM(AF18:AH18))</f>
        <v>1</v>
      </c>
      <c r="AJ18" s="74">
        <f>+IFERROR(IF(D18="Porcentaje",IF(AND(COUNT(T18:V18)&gt;=0,COUNT(X18:Z18)=0,COUNT(AB18:AD18)=0,COUNT(AF18:AH18)=0),W18,IF(AND(COUNT(T18:V18)&gt;=1,COUNT(X18:Z18)&gt;=1,COUNT(AB18:AD18)=0,COUNT(AF18:AH18)=0),AA18,IF(AND(COUNT(T18:V18)&gt;=1,COUNT(X18:Z18)&gt;=1,COUNT(AB18:AD18)&gt;=1,COUNT(AF18:AH18)=0),AE18,IF(AND(COUNT(T18:V18)&gt;=1,COUNT(X18:Z18)&gt;=1,COUNT(AB18:AD18)&gt;=1,COUNT(AF18:AH18)&gt;=1),AI18,"-")))),SUM(W18,AA18,AE18,AI18)),"-")</f>
        <v>1</v>
      </c>
    </row>
    <row r="19" spans="1:36" ht="102.75" thickBot="1" x14ac:dyDescent="0.25">
      <c r="A19" s="70" t="s">
        <v>220</v>
      </c>
      <c r="B19" s="61" t="s">
        <v>221</v>
      </c>
      <c r="C19" s="62" t="s">
        <v>222</v>
      </c>
      <c r="D19" s="63" t="s">
        <v>146</v>
      </c>
      <c r="E19" s="64">
        <f>+AJ19</f>
        <v>1</v>
      </c>
      <c r="F19" s="65" t="s">
        <v>46</v>
      </c>
      <c r="G19" s="66" t="s">
        <v>223</v>
      </c>
      <c r="H19" s="67">
        <f>+W19</f>
        <v>1</v>
      </c>
      <c r="I19" s="67">
        <f>+AA19</f>
        <v>1</v>
      </c>
      <c r="J19" s="67">
        <f>+AE19</f>
        <v>1</v>
      </c>
      <c r="K19" s="67">
        <f>+AI19</f>
        <v>1</v>
      </c>
      <c r="L19" s="68">
        <v>66038443.219961241</v>
      </c>
      <c r="M19" s="63" t="s">
        <v>213</v>
      </c>
      <c r="N19" s="69" t="s">
        <v>208</v>
      </c>
      <c r="O19" s="70" t="s">
        <v>224</v>
      </c>
      <c r="P19" s="71"/>
      <c r="Q19" s="72"/>
      <c r="R19" s="61" t="s">
        <v>221</v>
      </c>
      <c r="S19" s="62" t="s">
        <v>222</v>
      </c>
      <c r="T19" s="73">
        <v>1</v>
      </c>
      <c r="U19" s="73">
        <v>1</v>
      </c>
      <c r="V19" s="73">
        <v>1</v>
      </c>
      <c r="W19" s="74">
        <f>+IF($D19="Porcentaje",IF(AND(T19&lt;&gt;"",U19="",V19=""),T19,IF(AND(T19&lt;&gt;"",U19&lt;&gt;"",V19=""),U19,IF(AND(T19&lt;&gt;"",U19&lt;&gt;"",V19&lt;&gt;""),V19,0))),SUM(T19:V19))</f>
        <v>1</v>
      </c>
      <c r="X19" s="73">
        <v>1</v>
      </c>
      <c r="Y19" s="73">
        <v>1</v>
      </c>
      <c r="Z19" s="73">
        <v>1</v>
      </c>
      <c r="AA19" s="74">
        <f>+IF($D19="Porcentaje",IF(AND(X19&lt;&gt;"",Y19="",Z19=""),X19,IF(AND(X19&lt;&gt;"",Y19&lt;&gt;"",Z19=""),Y19,IF(AND(X19&lt;&gt;"",Y19&lt;&gt;"",Z19&lt;&gt;""),Z19,0))),SUM(X19:Z19))</f>
        <v>1</v>
      </c>
      <c r="AB19" s="73">
        <v>1</v>
      </c>
      <c r="AC19" s="73">
        <v>1</v>
      </c>
      <c r="AD19" s="73">
        <v>1</v>
      </c>
      <c r="AE19" s="74">
        <f>+IF($D19="Porcentaje",IF(AND(AB19&lt;&gt;"",AC19="",AD19=""),AB19,IF(AND(AB19&lt;&gt;"",AC19&lt;&gt;"",AD19=""),AC19,IF(AND(AB19&lt;&gt;"",AC19&lt;&gt;"",AD19&lt;&gt;""),AD19,0))),SUM(AB19:AD19))</f>
        <v>1</v>
      </c>
      <c r="AF19" s="73">
        <v>1</v>
      </c>
      <c r="AG19" s="73">
        <v>1</v>
      </c>
      <c r="AH19" s="73">
        <v>1</v>
      </c>
      <c r="AI19" s="74">
        <f>+IF($D19="Porcentaje",IF(AND(AF19&lt;&gt;"",AG19="",AH19=""),AF19,IF(AND(AF19&lt;&gt;"",AG19&lt;&gt;"",AH19=""),AG19,IF(AND(AF19&lt;&gt;"",AG19&lt;&gt;"",AH19&lt;&gt;""),AH19,0))),SUM(AF19:AH19))</f>
        <v>1</v>
      </c>
      <c r="AJ19" s="74">
        <f>+IFERROR(IF(D19="Porcentaje",IF(AND(COUNT(T19:V19)&gt;=0,COUNT(X19:Z19)=0,COUNT(AB19:AD19)=0,COUNT(AF19:AH19)=0),W19,IF(AND(COUNT(T19:V19)&gt;=1,COUNT(X19:Z19)&gt;=1,COUNT(AB19:AD19)=0,COUNT(AF19:AH19)=0),AA19,IF(AND(COUNT(T19:V19)&gt;=1,COUNT(X19:Z19)&gt;=1,COUNT(AB19:AD19)&gt;=1,COUNT(AF19:AH19)=0),AE19,IF(AND(COUNT(T19:V19)&gt;=1,COUNT(X19:Z19)&gt;=1,COUNT(AB19:AD19)&gt;=1,COUNT(AF19:AH19)&gt;=1),AI19,"-")))),SUM(W19,AA19,AE19,AI19)),"-")</f>
        <v>1</v>
      </c>
    </row>
    <row r="20" spans="1:36" x14ac:dyDescent="0.2">
      <c r="L20" s="289"/>
    </row>
    <row r="21" spans="1:36" x14ac:dyDescent="0.2">
      <c r="L21" s="310"/>
    </row>
  </sheetData>
  <mergeCells count="25">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15:A18"/>
    <mergeCell ref="O13:O14"/>
    <mergeCell ref="P13:P14"/>
    <mergeCell ref="R13:S13"/>
    <mergeCell ref="T13:W13"/>
  </mergeCells>
  <dataValidations count="2">
    <dataValidation type="list" allowBlank="1" showInputMessage="1" showErrorMessage="1" sqref="F15:F19" xr:uid="{8C049547-A970-4BA7-BB67-5ED062A5E327}">
      <formula1>"A,B,C"</formula1>
      <formula2>0</formula2>
    </dataValidation>
    <dataValidation type="list" allowBlank="1" showInputMessage="1" showErrorMessage="1" sqref="D15:D19" xr:uid="{54BED2C1-D318-47A2-A462-6A17593E0EF7}">
      <formula1>"Unidad,Porcentaje,Monetario"</formula1>
      <formula2>0</formula2>
    </dataValidation>
  </dataValidations>
  <pageMargins left="0.25" right="0.25" top="0.75" bottom="0.75" header="0.3" footer="0.3"/>
  <pageSetup paperSize="5" scale="7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3E97-8170-4094-9C70-BF28CD16221D}">
  <sheetPr codeName="Hoja10">
    <pageSetUpPr fitToPage="1"/>
  </sheetPr>
  <dimension ref="A4:AMJ41"/>
  <sheetViews>
    <sheetView tabSelected="1" topLeftCell="A25" zoomScale="60" zoomScaleNormal="60" workbookViewId="0">
      <selection activeCell="C30" sqref="C30"/>
    </sheetView>
  </sheetViews>
  <sheetFormatPr baseColWidth="10" defaultRowHeight="12.75" x14ac:dyDescent="0.2"/>
  <cols>
    <col min="1" max="1" width="29.28515625" style="336" customWidth="1"/>
    <col min="2" max="2" width="40.42578125" style="336" customWidth="1"/>
    <col min="3" max="4" width="29.28515625" style="336" customWidth="1"/>
    <col min="5" max="6" width="22" style="336" customWidth="1"/>
    <col min="7" max="7" width="43" style="336" customWidth="1"/>
    <col min="8" max="11" width="17.85546875" style="336" customWidth="1"/>
    <col min="12" max="12" width="23.140625" style="336" customWidth="1"/>
    <col min="13" max="13" width="25.28515625" style="336" customWidth="1"/>
    <col min="14" max="14" width="31.140625" style="336" customWidth="1"/>
    <col min="15" max="16" width="36.28515625" style="336" customWidth="1"/>
    <col min="17" max="17" width="12.140625" style="2" customWidth="1"/>
    <col min="18" max="18" width="27.28515625" style="336" customWidth="1"/>
    <col min="19" max="19" width="28.5703125" style="336" customWidth="1"/>
    <col min="20" max="29" width="13.5703125" style="336" customWidth="1"/>
    <col min="30" max="30" width="14.140625" style="336" bestFit="1" customWidth="1"/>
    <col min="31" max="31" width="15.7109375" style="336" customWidth="1"/>
    <col min="32" max="33" width="13.5703125" style="336" customWidth="1"/>
    <col min="34" max="34" width="15.7109375" style="336" customWidth="1"/>
    <col min="35" max="37" width="13.5703125" style="336" customWidth="1"/>
    <col min="38" max="1024" width="12.140625" style="336" customWidth="1"/>
    <col min="1025" max="1025" width="12.5703125" style="2" customWidth="1"/>
    <col min="1026" max="16384" width="11.42578125" style="2"/>
  </cols>
  <sheetData>
    <row r="4" spans="1:1024" ht="13.5" thickBot="1" x14ac:dyDescent="0.25"/>
    <row r="5" spans="1:1024" s="336" customFormat="1" ht="13.5" thickBot="1" x14ac:dyDescent="0.25">
      <c r="A5" s="624" t="s">
        <v>0</v>
      </c>
      <c r="B5" s="625"/>
      <c r="C5" s="625"/>
      <c r="D5" s="625"/>
      <c r="E5" s="626"/>
      <c r="F5" s="625"/>
      <c r="G5" s="625"/>
      <c r="H5" s="626"/>
      <c r="I5" s="626"/>
      <c r="J5" s="626"/>
      <c r="K5" s="626"/>
      <c r="L5" s="626"/>
      <c r="M5" s="625"/>
      <c r="N5" s="625"/>
      <c r="O5" s="625"/>
      <c r="P5" s="627"/>
      <c r="Q5" s="2"/>
    </row>
    <row r="6" spans="1:1024" s="336" customFormat="1" ht="13.5" thickBot="1" x14ac:dyDescent="0.25">
      <c r="A6" s="628" t="s">
        <v>887</v>
      </c>
      <c r="B6" s="628"/>
      <c r="C6" s="628"/>
      <c r="D6" s="628"/>
      <c r="E6" s="629"/>
      <c r="F6" s="628" t="s">
        <v>888</v>
      </c>
      <c r="G6" s="628"/>
      <c r="H6" s="629"/>
      <c r="I6" s="629"/>
      <c r="J6" s="629"/>
      <c r="K6" s="630" t="s">
        <v>889</v>
      </c>
      <c r="L6" s="631"/>
      <c r="M6" s="632"/>
      <c r="N6" s="632"/>
      <c r="O6" s="632"/>
      <c r="P6" s="633"/>
      <c r="Q6" s="2"/>
    </row>
    <row r="7" spans="1:1024" ht="13.5" thickBot="1" x14ac:dyDescent="0.25">
      <c r="A7" s="634" t="s">
        <v>1</v>
      </c>
      <c r="B7" s="635"/>
      <c r="C7" s="635"/>
      <c r="D7" s="635"/>
      <c r="E7" s="636"/>
      <c r="F7" s="635"/>
      <c r="G7" s="635"/>
      <c r="H7" s="636"/>
      <c r="I7" s="636"/>
      <c r="J7" s="636"/>
      <c r="K7" s="636"/>
      <c r="L7" s="636"/>
      <c r="M7" s="635"/>
      <c r="N7" s="635"/>
      <c r="O7" s="635"/>
      <c r="P7" s="637"/>
    </row>
    <row r="8" spans="1:1024" s="337" customFormat="1" x14ac:dyDescent="0.2">
      <c r="A8" s="620" t="s">
        <v>900</v>
      </c>
      <c r="B8" s="621"/>
      <c r="C8" s="621"/>
      <c r="D8" s="621"/>
      <c r="E8" s="622"/>
      <c r="F8" s="621"/>
      <c r="G8" s="621"/>
      <c r="H8" s="622"/>
      <c r="I8" s="622"/>
      <c r="J8" s="622"/>
      <c r="K8" s="622"/>
      <c r="L8" s="622"/>
      <c r="M8" s="621"/>
      <c r="N8" s="621"/>
      <c r="O8" s="621"/>
      <c r="P8" s="623"/>
      <c r="Q8" s="2"/>
    </row>
    <row r="9" spans="1:1024" s="337" customFormat="1" x14ac:dyDescent="0.2">
      <c r="A9" s="599" t="s">
        <v>3</v>
      </c>
      <c r="B9" s="600"/>
      <c r="C9" s="600"/>
      <c r="D9" s="600"/>
      <c r="E9" s="601"/>
      <c r="F9" s="600"/>
      <c r="G9" s="600"/>
      <c r="H9" s="601"/>
      <c r="I9" s="601"/>
      <c r="J9" s="601"/>
      <c r="K9" s="601"/>
      <c r="L9" s="601"/>
      <c r="M9" s="600"/>
      <c r="N9" s="600"/>
      <c r="O9" s="600"/>
      <c r="P9" s="602"/>
      <c r="Q9" s="2"/>
    </row>
    <row r="10" spans="1:1024" s="337" customFormat="1" ht="20.100000000000001" customHeight="1" thickBot="1" x14ac:dyDescent="0.25">
      <c r="A10" s="599"/>
      <c r="B10" s="600"/>
      <c r="C10" s="600"/>
      <c r="D10" s="600"/>
      <c r="E10" s="601"/>
      <c r="F10" s="600"/>
      <c r="G10" s="600"/>
      <c r="H10" s="601"/>
      <c r="I10" s="601"/>
      <c r="J10" s="601"/>
      <c r="K10" s="601"/>
      <c r="L10" s="601"/>
      <c r="M10" s="600"/>
      <c r="N10" s="600"/>
      <c r="O10" s="600"/>
      <c r="P10" s="602"/>
      <c r="Q10" s="2"/>
    </row>
    <row r="11" spans="1:1024" s="337" customFormat="1" x14ac:dyDescent="0.2">
      <c r="A11" s="599" t="s">
        <v>732</v>
      </c>
      <c r="B11" s="600"/>
      <c r="C11" s="600"/>
      <c r="D11" s="600"/>
      <c r="E11" s="601"/>
      <c r="F11" s="600"/>
      <c r="G11" s="600"/>
      <c r="H11" s="601"/>
      <c r="I11" s="601"/>
      <c r="J11" s="601"/>
      <c r="K11" s="601"/>
      <c r="L11" s="601"/>
      <c r="M11" s="600"/>
      <c r="N11" s="600"/>
      <c r="O11" s="600"/>
      <c r="P11" s="602"/>
      <c r="Q11" s="2"/>
      <c r="R11" s="607" t="s">
        <v>5</v>
      </c>
      <c r="S11" s="608"/>
      <c r="T11" s="609"/>
      <c r="U11" s="609"/>
      <c r="V11" s="609"/>
      <c r="W11" s="609"/>
      <c r="X11" s="609"/>
      <c r="Y11" s="609"/>
      <c r="Z11" s="609"/>
      <c r="AA11" s="609"/>
      <c r="AB11" s="609"/>
      <c r="AC11" s="609"/>
      <c r="AD11" s="609"/>
      <c r="AE11" s="609"/>
      <c r="AF11" s="609"/>
      <c r="AG11" s="609"/>
      <c r="AH11" s="609"/>
      <c r="AI11" s="609"/>
      <c r="AJ11" s="610"/>
      <c r="AK11" s="359"/>
    </row>
    <row r="12" spans="1:1024" s="337" customFormat="1" ht="13.5" thickBot="1" x14ac:dyDescent="0.25">
      <c r="A12" s="603"/>
      <c r="B12" s="604"/>
      <c r="C12" s="604"/>
      <c r="D12" s="604"/>
      <c r="E12" s="605"/>
      <c r="F12" s="604"/>
      <c r="G12" s="604"/>
      <c r="H12" s="605"/>
      <c r="I12" s="605"/>
      <c r="J12" s="605"/>
      <c r="K12" s="605"/>
      <c r="L12" s="605"/>
      <c r="M12" s="604"/>
      <c r="N12" s="604"/>
      <c r="O12" s="604"/>
      <c r="P12" s="606"/>
      <c r="Q12" s="2"/>
      <c r="R12" s="611"/>
      <c r="S12" s="612"/>
      <c r="T12" s="613"/>
      <c r="U12" s="613"/>
      <c r="V12" s="613"/>
      <c r="W12" s="613"/>
      <c r="X12" s="613"/>
      <c r="Y12" s="613"/>
      <c r="Z12" s="613"/>
      <c r="AA12" s="613"/>
      <c r="AB12" s="613"/>
      <c r="AC12" s="613"/>
      <c r="AD12" s="613"/>
      <c r="AE12" s="613"/>
      <c r="AF12" s="613"/>
      <c r="AG12" s="613"/>
      <c r="AH12" s="613"/>
      <c r="AI12" s="613"/>
      <c r="AJ12" s="614"/>
      <c r="AK12" s="359"/>
    </row>
    <row r="13" spans="1:1024" ht="15.75" customHeight="1" thickBot="1" x14ac:dyDescent="0.25">
      <c r="A13" s="595" t="s">
        <v>6</v>
      </c>
      <c r="B13" s="615" t="s">
        <v>7</v>
      </c>
      <c r="C13" s="616"/>
      <c r="D13" s="616"/>
      <c r="E13" s="616"/>
      <c r="F13" s="617"/>
      <c r="G13" s="595" t="s">
        <v>8</v>
      </c>
      <c r="H13" s="618" t="s">
        <v>9</v>
      </c>
      <c r="I13" s="618"/>
      <c r="J13" s="618"/>
      <c r="K13" s="618"/>
      <c r="L13" s="619" t="s">
        <v>10</v>
      </c>
      <c r="M13" s="595" t="s">
        <v>11</v>
      </c>
      <c r="N13" s="595" t="s">
        <v>12</v>
      </c>
      <c r="O13" s="595" t="s">
        <v>13</v>
      </c>
      <c r="P13" s="597" t="s">
        <v>14</v>
      </c>
      <c r="Q13" s="338"/>
      <c r="R13" s="598" t="s">
        <v>7</v>
      </c>
      <c r="S13" s="598"/>
      <c r="T13" s="591" t="s">
        <v>15</v>
      </c>
      <c r="U13" s="591"/>
      <c r="V13" s="591"/>
      <c r="W13" s="591"/>
      <c r="X13" s="591" t="s">
        <v>16</v>
      </c>
      <c r="Y13" s="591"/>
      <c r="Z13" s="591"/>
      <c r="AA13" s="591"/>
      <c r="AB13" s="591" t="s">
        <v>17</v>
      </c>
      <c r="AC13" s="591"/>
      <c r="AD13" s="591"/>
      <c r="AE13" s="591"/>
      <c r="AF13" s="591" t="s">
        <v>18</v>
      </c>
      <c r="AG13" s="591"/>
      <c r="AH13" s="591"/>
      <c r="AI13" s="591"/>
      <c r="AJ13" s="592" t="s">
        <v>19</v>
      </c>
      <c r="AMJ13" s="2"/>
    </row>
    <row r="14" spans="1:1024" s="337" customFormat="1" ht="26.25" thickBot="1" x14ac:dyDescent="0.25">
      <c r="A14" s="597"/>
      <c r="B14" s="339" t="s">
        <v>20</v>
      </c>
      <c r="C14" s="339" t="s">
        <v>21</v>
      </c>
      <c r="D14" s="339" t="s">
        <v>22</v>
      </c>
      <c r="E14" s="340" t="s">
        <v>23</v>
      </c>
      <c r="F14" s="339" t="s">
        <v>24</v>
      </c>
      <c r="G14" s="597"/>
      <c r="H14" s="340" t="s">
        <v>25</v>
      </c>
      <c r="I14" s="340" t="s">
        <v>26</v>
      </c>
      <c r="J14" s="340" t="s">
        <v>27</v>
      </c>
      <c r="K14" s="340" t="s">
        <v>28</v>
      </c>
      <c r="L14" s="618"/>
      <c r="M14" s="596"/>
      <c r="N14" s="596"/>
      <c r="O14" s="596"/>
      <c r="P14" s="595"/>
      <c r="Q14" s="338"/>
      <c r="R14" s="339" t="s">
        <v>20</v>
      </c>
      <c r="S14" s="339" t="s">
        <v>21</v>
      </c>
      <c r="T14" s="341" t="s">
        <v>29</v>
      </c>
      <c r="U14" s="341" t="s">
        <v>30</v>
      </c>
      <c r="V14" s="341" t="s">
        <v>31</v>
      </c>
      <c r="W14" s="340" t="s">
        <v>32</v>
      </c>
      <c r="X14" s="341" t="s">
        <v>33</v>
      </c>
      <c r="Y14" s="341" t="s">
        <v>34</v>
      </c>
      <c r="Z14" s="341" t="s">
        <v>35</v>
      </c>
      <c r="AA14" s="340" t="s">
        <v>36</v>
      </c>
      <c r="AB14" s="341" t="s">
        <v>37</v>
      </c>
      <c r="AC14" s="341" t="s">
        <v>38</v>
      </c>
      <c r="AD14" s="341" t="s">
        <v>39</v>
      </c>
      <c r="AE14" s="340" t="s">
        <v>40</v>
      </c>
      <c r="AF14" s="341" t="s">
        <v>41</v>
      </c>
      <c r="AG14" s="341" t="s">
        <v>42</v>
      </c>
      <c r="AH14" s="341" t="s">
        <v>43</v>
      </c>
      <c r="AI14" s="340" t="s">
        <v>44</v>
      </c>
      <c r="AJ14" s="592"/>
    </row>
    <row r="15" spans="1:1024" s="337" customFormat="1" ht="115.5" customHeight="1" thickBot="1" x14ac:dyDescent="0.25">
      <c r="A15" s="577" t="s">
        <v>323</v>
      </c>
      <c r="B15" s="583" t="s">
        <v>324</v>
      </c>
      <c r="C15" s="342" t="s">
        <v>333</v>
      </c>
      <c r="D15" s="342" t="s">
        <v>45</v>
      </c>
      <c r="E15" s="343">
        <f>+AJ15</f>
        <v>15</v>
      </c>
      <c r="F15" s="343" t="s">
        <v>46</v>
      </c>
      <c r="G15" s="569" t="s">
        <v>325</v>
      </c>
      <c r="H15" s="343">
        <f>+W15</f>
        <v>4</v>
      </c>
      <c r="I15" s="343">
        <f>+AA15</f>
        <v>4</v>
      </c>
      <c r="J15" s="343">
        <f>+AE15</f>
        <v>5</v>
      </c>
      <c r="K15" s="343">
        <f>+AI15</f>
        <v>2</v>
      </c>
      <c r="L15" s="575">
        <v>3475550</v>
      </c>
      <c r="M15" s="587" t="s">
        <v>904</v>
      </c>
      <c r="N15" s="589" t="s">
        <v>903</v>
      </c>
      <c r="O15" s="587" t="s">
        <v>328</v>
      </c>
      <c r="P15" s="593"/>
      <c r="Q15" s="338"/>
      <c r="R15" s="571" t="s">
        <v>329</v>
      </c>
      <c r="S15" s="342" t="s">
        <v>333</v>
      </c>
      <c r="T15" s="342">
        <v>0</v>
      </c>
      <c r="U15" s="342">
        <v>1</v>
      </c>
      <c r="V15" s="342">
        <v>3</v>
      </c>
      <c r="W15" s="345">
        <f>+IF($D15="Porcentaje",IF(AND(T15&lt;&gt;"",U15="",V15=""),T15,IF(AND(T15&lt;&gt;"",U15&lt;&gt;"",V15=""),U15,IF(AND(T15&lt;&gt;"",U15&lt;&gt;"",V15&lt;&gt;""),V15,0))),SUM(T15:V15))</f>
        <v>4</v>
      </c>
      <c r="X15" s="342">
        <v>0</v>
      </c>
      <c r="Y15" s="342">
        <v>1</v>
      </c>
      <c r="Z15" s="342">
        <v>3</v>
      </c>
      <c r="AA15" s="345">
        <f>+IF($D15="Porcentaje",IF(AND(X15&lt;&gt;"",Y15="",Z15=""),X15,IF(AND(X15&lt;&gt;"",Y15&lt;&gt;"",Z15=""),Y15,IF(AND(X15&lt;&gt;"",Y15&lt;&gt;"",Z15&lt;&gt;""),Z15,0))),SUM(X15:Z15))</f>
        <v>4</v>
      </c>
      <c r="AB15" s="342">
        <v>1</v>
      </c>
      <c r="AC15" s="342">
        <v>2</v>
      </c>
      <c r="AD15" s="342">
        <v>2</v>
      </c>
      <c r="AE15" s="345">
        <f>+IF($D15="Porcentaje",IF(AND(AB15&lt;&gt;"",AC15="",AD15=""),AB15,IF(AND(AB15&lt;&gt;"",AC15&lt;&gt;"",AD15=""),AC15,IF(AND(AB15&lt;&gt;"",AC15&lt;&gt;"",AD15&lt;&gt;""),AD15,0))),SUM(AB15:AD15))</f>
        <v>5</v>
      </c>
      <c r="AF15" s="342">
        <v>1</v>
      </c>
      <c r="AG15" s="342">
        <v>1</v>
      </c>
      <c r="AH15" s="342">
        <v>0</v>
      </c>
      <c r="AI15" s="345">
        <f>+IF($D15="Porcentaje",IF(AND(AF15&lt;&gt;"",AG15="",AH15=""),AF15,IF(AND(AF15&lt;&gt;"",AG15&lt;&gt;"",AH15=""),AG15,IF(AND(AF15&lt;&gt;"",AG15&lt;&gt;"",AH15&lt;&gt;""),AH15,0))),SUM(AF15:AH15))</f>
        <v>2</v>
      </c>
      <c r="AJ15" s="345">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15</v>
      </c>
    </row>
    <row r="16" spans="1:1024" ht="92.25" customHeight="1" thickBot="1" x14ac:dyDescent="0.25">
      <c r="A16" s="578"/>
      <c r="B16" s="586"/>
      <c r="C16" s="342" t="s">
        <v>330</v>
      </c>
      <c r="D16" s="342" t="s">
        <v>45</v>
      </c>
      <c r="E16" s="343">
        <f t="shared" ref="E16:E23" si="0">+AJ16</f>
        <v>525</v>
      </c>
      <c r="F16" s="343" t="s">
        <v>46</v>
      </c>
      <c r="G16" s="579"/>
      <c r="H16" s="343">
        <f t="shared" ref="H16:H23" si="1">+W16</f>
        <v>140</v>
      </c>
      <c r="I16" s="343">
        <f t="shared" ref="I16:I23" si="2">+AA16</f>
        <v>140</v>
      </c>
      <c r="J16" s="343">
        <f t="shared" ref="J16:J23" si="3">+AE16</f>
        <v>175</v>
      </c>
      <c r="K16" s="343">
        <f t="shared" ref="K16:K23" si="4">+AI16</f>
        <v>70</v>
      </c>
      <c r="L16" s="576"/>
      <c r="M16" s="588"/>
      <c r="N16" s="590"/>
      <c r="O16" s="588"/>
      <c r="P16" s="594"/>
      <c r="Q16" s="346"/>
      <c r="R16" s="582"/>
      <c r="S16" s="342" t="s">
        <v>330</v>
      </c>
      <c r="T16" s="342">
        <v>0</v>
      </c>
      <c r="U16" s="342">
        <v>35</v>
      </c>
      <c r="V16" s="342">
        <v>105</v>
      </c>
      <c r="W16" s="345">
        <f t="shared" ref="W16:W23" si="5">+IF($D16="Porcentaje",IF(AND(T16&lt;&gt;"",U16="",V16=""),T16,IF(AND(T16&lt;&gt;"",U16&lt;&gt;"",V16=""),U16,IF(AND(T16&lt;&gt;"",U16&lt;&gt;"",V16&lt;&gt;""),V16,0))),SUM(T16:V16))</f>
        <v>140</v>
      </c>
      <c r="X16" s="342">
        <v>0</v>
      </c>
      <c r="Y16" s="342">
        <v>35</v>
      </c>
      <c r="Z16" s="342">
        <v>105</v>
      </c>
      <c r="AA16" s="345">
        <f t="shared" ref="AA16:AA23" si="6">+IF($D16="Porcentaje",IF(AND(X16&lt;&gt;"",Y16="",Z16=""),X16,IF(AND(X16&lt;&gt;"",Y16&lt;&gt;"",Z16=""),Y16,IF(AND(X16&lt;&gt;"",Y16&lt;&gt;"",Z16&lt;&gt;""),Z16,0))),SUM(X16:Z16))</f>
        <v>140</v>
      </c>
      <c r="AB16" s="342">
        <v>35</v>
      </c>
      <c r="AC16" s="342">
        <v>70</v>
      </c>
      <c r="AD16" s="342">
        <v>70</v>
      </c>
      <c r="AE16" s="345">
        <f t="shared" ref="AE16:AE23" si="7">+IF($D16="Porcentaje",IF(AND(AB16&lt;&gt;"",AC16="",AD16=""),AB16,IF(AND(AB16&lt;&gt;"",AC16&lt;&gt;"",AD16=""),AC16,IF(AND(AB16&lt;&gt;"",AC16&lt;&gt;"",AD16&lt;&gt;""),AD16,0))),SUM(AB16:AD16))</f>
        <v>175</v>
      </c>
      <c r="AF16" s="342">
        <v>35</v>
      </c>
      <c r="AG16" s="342">
        <v>35</v>
      </c>
      <c r="AH16" s="342">
        <v>0</v>
      </c>
      <c r="AI16" s="345">
        <f t="shared" ref="AI16:AI23" si="8">+IF($D16="Porcentaje",IF(AND(AF16&lt;&gt;"",AG16="",AH16=""),AF16,IF(AND(AF16&lt;&gt;"",AG16&lt;&gt;"",AH16=""),AG16,IF(AND(AF16&lt;&gt;"",AG16&lt;&gt;"",AH16&lt;&gt;""),AH16,0))),SUM(AF16:AH16))</f>
        <v>70</v>
      </c>
      <c r="AJ16" s="345">
        <f t="shared" ref="AJ16:AJ23"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525</v>
      </c>
    </row>
    <row r="17" spans="1:36" ht="77.25" customHeight="1" thickBot="1" x14ac:dyDescent="0.25">
      <c r="A17" s="577" t="s">
        <v>331</v>
      </c>
      <c r="B17" s="583" t="s">
        <v>332</v>
      </c>
      <c r="C17" s="342" t="s">
        <v>333</v>
      </c>
      <c r="D17" s="342" t="s">
        <v>45</v>
      </c>
      <c r="E17" s="343">
        <f t="shared" si="0"/>
        <v>12</v>
      </c>
      <c r="F17" s="343" t="s">
        <v>46</v>
      </c>
      <c r="G17" s="569" t="s">
        <v>334</v>
      </c>
      <c r="H17" s="343">
        <f t="shared" si="1"/>
        <v>3</v>
      </c>
      <c r="I17" s="343">
        <f t="shared" si="2"/>
        <v>3</v>
      </c>
      <c r="J17" s="343">
        <f t="shared" si="3"/>
        <v>4</v>
      </c>
      <c r="K17" s="343">
        <f t="shared" si="4"/>
        <v>2</v>
      </c>
      <c r="L17" s="575">
        <v>2673500.11</v>
      </c>
      <c r="M17" s="569" t="s">
        <v>335</v>
      </c>
      <c r="N17" s="569" t="s">
        <v>336</v>
      </c>
      <c r="O17" s="569" t="s">
        <v>337</v>
      </c>
      <c r="P17" s="569" t="s">
        <v>338</v>
      </c>
      <c r="Q17" s="338"/>
      <c r="R17" s="571" t="s">
        <v>332</v>
      </c>
      <c r="S17" s="342" t="s">
        <v>333</v>
      </c>
      <c r="T17" s="342">
        <v>0</v>
      </c>
      <c r="U17" s="342">
        <v>2</v>
      </c>
      <c r="V17" s="342">
        <v>1</v>
      </c>
      <c r="W17" s="345">
        <f t="shared" si="5"/>
        <v>3</v>
      </c>
      <c r="X17" s="342">
        <v>0</v>
      </c>
      <c r="Y17" s="342">
        <v>2</v>
      </c>
      <c r="Z17" s="342">
        <v>1</v>
      </c>
      <c r="AA17" s="345">
        <f t="shared" si="6"/>
        <v>3</v>
      </c>
      <c r="AB17" s="342">
        <v>1</v>
      </c>
      <c r="AC17" s="342">
        <v>2</v>
      </c>
      <c r="AD17" s="342">
        <v>1</v>
      </c>
      <c r="AE17" s="345">
        <f t="shared" si="7"/>
        <v>4</v>
      </c>
      <c r="AF17" s="342">
        <v>1</v>
      </c>
      <c r="AG17" s="342">
        <v>1</v>
      </c>
      <c r="AH17" s="342">
        <v>0</v>
      </c>
      <c r="AI17" s="345">
        <f t="shared" si="8"/>
        <v>2</v>
      </c>
      <c r="AJ17" s="345">
        <f t="shared" si="9"/>
        <v>12</v>
      </c>
    </row>
    <row r="18" spans="1:36" ht="73.5" customHeight="1" thickBot="1" x14ac:dyDescent="0.25">
      <c r="A18" s="578"/>
      <c r="B18" s="585"/>
      <c r="C18" s="342" t="s">
        <v>339</v>
      </c>
      <c r="D18" s="342" t="s">
        <v>45</v>
      </c>
      <c r="E18" s="343">
        <f t="shared" si="0"/>
        <v>420</v>
      </c>
      <c r="F18" s="343" t="s">
        <v>46</v>
      </c>
      <c r="G18" s="579"/>
      <c r="H18" s="343">
        <f t="shared" si="1"/>
        <v>105</v>
      </c>
      <c r="I18" s="343">
        <f t="shared" si="2"/>
        <v>105</v>
      </c>
      <c r="J18" s="343">
        <f t="shared" si="3"/>
        <v>140</v>
      </c>
      <c r="K18" s="343">
        <f t="shared" si="4"/>
        <v>70</v>
      </c>
      <c r="L18" s="576"/>
      <c r="M18" s="570"/>
      <c r="N18" s="570"/>
      <c r="O18" s="570"/>
      <c r="P18" s="570"/>
      <c r="Q18" s="338"/>
      <c r="R18" s="582"/>
      <c r="S18" s="342" t="s">
        <v>339</v>
      </c>
      <c r="T18" s="342">
        <v>0</v>
      </c>
      <c r="U18" s="342">
        <v>70</v>
      </c>
      <c r="V18" s="342">
        <v>35</v>
      </c>
      <c r="W18" s="345">
        <f t="shared" si="5"/>
        <v>105</v>
      </c>
      <c r="X18" s="342">
        <v>0</v>
      </c>
      <c r="Y18" s="342">
        <v>70</v>
      </c>
      <c r="Z18" s="342">
        <v>35</v>
      </c>
      <c r="AA18" s="345">
        <f t="shared" si="6"/>
        <v>105</v>
      </c>
      <c r="AB18" s="342">
        <v>35</v>
      </c>
      <c r="AC18" s="342">
        <v>70</v>
      </c>
      <c r="AD18" s="342">
        <v>35</v>
      </c>
      <c r="AE18" s="345">
        <f t="shared" si="7"/>
        <v>140</v>
      </c>
      <c r="AF18" s="342">
        <v>35</v>
      </c>
      <c r="AG18" s="342">
        <v>35</v>
      </c>
      <c r="AH18" s="342">
        <v>0</v>
      </c>
      <c r="AI18" s="345">
        <f t="shared" si="8"/>
        <v>70</v>
      </c>
      <c r="AJ18" s="345">
        <f t="shared" si="9"/>
        <v>420</v>
      </c>
    </row>
    <row r="19" spans="1:36" ht="104.25" customHeight="1" thickBot="1" x14ac:dyDescent="0.25">
      <c r="A19" s="577" t="s">
        <v>340</v>
      </c>
      <c r="B19" s="583" t="s">
        <v>341</v>
      </c>
      <c r="C19" s="347" t="s">
        <v>333</v>
      </c>
      <c r="D19" s="342" t="s">
        <v>45</v>
      </c>
      <c r="E19" s="343">
        <f t="shared" si="0"/>
        <v>3</v>
      </c>
      <c r="F19" s="343" t="s">
        <v>46</v>
      </c>
      <c r="G19" s="569" t="s">
        <v>342</v>
      </c>
      <c r="H19" s="343">
        <f t="shared" si="1"/>
        <v>1</v>
      </c>
      <c r="I19" s="343">
        <f t="shared" si="2"/>
        <v>1</v>
      </c>
      <c r="J19" s="343">
        <f t="shared" si="3"/>
        <v>1</v>
      </c>
      <c r="K19" s="343">
        <f t="shared" si="4"/>
        <v>0</v>
      </c>
      <c r="L19" s="575">
        <v>1069400.05</v>
      </c>
      <c r="M19" s="569" t="s">
        <v>343</v>
      </c>
      <c r="N19" s="569" t="s">
        <v>344</v>
      </c>
      <c r="O19" s="569" t="s">
        <v>345</v>
      </c>
      <c r="P19" s="569" t="s">
        <v>338</v>
      </c>
      <c r="Q19" s="338"/>
      <c r="R19" s="583" t="s">
        <v>341</v>
      </c>
      <c r="S19" s="347" t="s">
        <v>333</v>
      </c>
      <c r="T19" s="342">
        <v>0</v>
      </c>
      <c r="U19" s="342">
        <v>1</v>
      </c>
      <c r="V19" s="342">
        <v>0</v>
      </c>
      <c r="W19" s="345">
        <f t="shared" si="5"/>
        <v>1</v>
      </c>
      <c r="X19" s="342">
        <v>0</v>
      </c>
      <c r="Y19" s="342">
        <v>1</v>
      </c>
      <c r="Z19" s="342">
        <v>0</v>
      </c>
      <c r="AA19" s="345">
        <f t="shared" si="6"/>
        <v>1</v>
      </c>
      <c r="AB19" s="342">
        <v>1</v>
      </c>
      <c r="AC19" s="342">
        <v>0</v>
      </c>
      <c r="AD19" s="342">
        <v>0</v>
      </c>
      <c r="AE19" s="345">
        <f t="shared" si="7"/>
        <v>1</v>
      </c>
      <c r="AF19" s="342">
        <v>0</v>
      </c>
      <c r="AG19" s="342">
        <v>0</v>
      </c>
      <c r="AH19" s="342">
        <v>0</v>
      </c>
      <c r="AI19" s="345">
        <f t="shared" si="8"/>
        <v>0</v>
      </c>
      <c r="AJ19" s="345">
        <f t="shared" si="9"/>
        <v>3</v>
      </c>
    </row>
    <row r="20" spans="1:36" ht="57" customHeight="1" thickBot="1" x14ac:dyDescent="0.25">
      <c r="A20" s="580"/>
      <c r="B20" s="584"/>
      <c r="C20" s="347" t="s">
        <v>339</v>
      </c>
      <c r="D20" s="342" t="s">
        <v>45</v>
      </c>
      <c r="E20" s="343">
        <f t="shared" si="0"/>
        <v>105</v>
      </c>
      <c r="F20" s="343" t="s">
        <v>46</v>
      </c>
      <c r="G20" s="579"/>
      <c r="H20" s="343">
        <f t="shared" si="1"/>
        <v>35</v>
      </c>
      <c r="I20" s="343">
        <f t="shared" si="2"/>
        <v>35</v>
      </c>
      <c r="J20" s="343">
        <f t="shared" si="3"/>
        <v>35</v>
      </c>
      <c r="K20" s="343">
        <f t="shared" si="4"/>
        <v>0</v>
      </c>
      <c r="L20" s="576"/>
      <c r="M20" s="570"/>
      <c r="N20" s="570"/>
      <c r="O20" s="570"/>
      <c r="P20" s="570"/>
      <c r="Q20" s="338"/>
      <c r="R20" s="584"/>
      <c r="S20" s="347" t="s">
        <v>339</v>
      </c>
      <c r="T20" s="342">
        <v>0</v>
      </c>
      <c r="U20" s="342">
        <v>35</v>
      </c>
      <c r="V20" s="342">
        <v>0</v>
      </c>
      <c r="W20" s="345">
        <f t="shared" si="5"/>
        <v>35</v>
      </c>
      <c r="X20" s="342">
        <v>0</v>
      </c>
      <c r="Y20" s="342">
        <v>35</v>
      </c>
      <c r="Z20" s="342">
        <v>0</v>
      </c>
      <c r="AA20" s="345">
        <f t="shared" si="6"/>
        <v>35</v>
      </c>
      <c r="AB20" s="342">
        <v>35</v>
      </c>
      <c r="AC20" s="342">
        <v>0</v>
      </c>
      <c r="AD20" s="342">
        <v>0</v>
      </c>
      <c r="AE20" s="345">
        <f t="shared" si="7"/>
        <v>35</v>
      </c>
      <c r="AF20" s="342">
        <v>0</v>
      </c>
      <c r="AG20" s="342">
        <v>0</v>
      </c>
      <c r="AH20" s="342">
        <v>0</v>
      </c>
      <c r="AI20" s="345">
        <f t="shared" si="8"/>
        <v>0</v>
      </c>
      <c r="AJ20" s="345">
        <f t="shared" si="9"/>
        <v>105</v>
      </c>
    </row>
    <row r="21" spans="1:36" ht="69.75" customHeight="1" thickBot="1" x14ac:dyDescent="0.25">
      <c r="A21" s="580"/>
      <c r="B21" s="577" t="s">
        <v>346</v>
      </c>
      <c r="C21" s="347" t="s">
        <v>333</v>
      </c>
      <c r="D21" s="342" t="s">
        <v>45</v>
      </c>
      <c r="E21" s="343">
        <f t="shared" si="0"/>
        <v>4</v>
      </c>
      <c r="F21" s="343" t="s">
        <v>46</v>
      </c>
      <c r="G21" s="569" t="s">
        <v>342</v>
      </c>
      <c r="H21" s="343">
        <f t="shared" si="1"/>
        <v>1</v>
      </c>
      <c r="I21" s="343">
        <f t="shared" si="2"/>
        <v>1</v>
      </c>
      <c r="J21" s="343">
        <f t="shared" si="3"/>
        <v>1</v>
      </c>
      <c r="K21" s="343">
        <f t="shared" si="4"/>
        <v>1</v>
      </c>
      <c r="L21" s="575">
        <v>2406150.1</v>
      </c>
      <c r="M21" s="569" t="s">
        <v>347</v>
      </c>
      <c r="N21" s="569" t="s">
        <v>348</v>
      </c>
      <c r="O21" s="569" t="s">
        <v>345</v>
      </c>
      <c r="P21" s="569" t="s">
        <v>338</v>
      </c>
      <c r="Q21" s="338"/>
      <c r="R21" s="577" t="s">
        <v>346</v>
      </c>
      <c r="S21" s="347" t="s">
        <v>333</v>
      </c>
      <c r="T21" s="342">
        <v>0</v>
      </c>
      <c r="U21" s="342">
        <v>0</v>
      </c>
      <c r="V21" s="342">
        <v>1</v>
      </c>
      <c r="W21" s="345">
        <f t="shared" si="5"/>
        <v>1</v>
      </c>
      <c r="X21" s="342">
        <v>0</v>
      </c>
      <c r="Y21" s="342">
        <v>0</v>
      </c>
      <c r="Z21" s="342">
        <v>1</v>
      </c>
      <c r="AA21" s="345">
        <f t="shared" si="6"/>
        <v>1</v>
      </c>
      <c r="AB21" s="342">
        <v>0</v>
      </c>
      <c r="AC21" s="342">
        <v>0</v>
      </c>
      <c r="AD21" s="342">
        <v>1</v>
      </c>
      <c r="AE21" s="345">
        <f t="shared" si="7"/>
        <v>1</v>
      </c>
      <c r="AF21" s="342">
        <v>0</v>
      </c>
      <c r="AG21" s="342">
        <v>1</v>
      </c>
      <c r="AH21" s="342">
        <v>0</v>
      </c>
      <c r="AI21" s="345">
        <f t="shared" si="8"/>
        <v>1</v>
      </c>
      <c r="AJ21" s="345">
        <f t="shared" si="9"/>
        <v>4</v>
      </c>
    </row>
    <row r="22" spans="1:36" ht="108.75" customHeight="1" thickBot="1" x14ac:dyDescent="0.25">
      <c r="A22" s="578"/>
      <c r="B22" s="578"/>
      <c r="C22" s="347" t="s">
        <v>339</v>
      </c>
      <c r="D22" s="342" t="s">
        <v>45</v>
      </c>
      <c r="E22" s="343">
        <f t="shared" si="0"/>
        <v>315</v>
      </c>
      <c r="F22" s="343" t="s">
        <v>46</v>
      </c>
      <c r="G22" s="579"/>
      <c r="H22" s="343">
        <f t="shared" si="1"/>
        <v>80</v>
      </c>
      <c r="I22" s="343">
        <f t="shared" si="2"/>
        <v>80</v>
      </c>
      <c r="J22" s="343">
        <f t="shared" si="3"/>
        <v>75</v>
      </c>
      <c r="K22" s="343">
        <f t="shared" si="4"/>
        <v>80</v>
      </c>
      <c r="L22" s="576"/>
      <c r="M22" s="570"/>
      <c r="N22" s="570"/>
      <c r="O22" s="570"/>
      <c r="P22" s="570"/>
      <c r="Q22" s="338"/>
      <c r="R22" s="578"/>
      <c r="S22" s="347" t="s">
        <v>339</v>
      </c>
      <c r="T22" s="342">
        <v>0</v>
      </c>
      <c r="U22" s="342">
        <v>0</v>
      </c>
      <c r="V22" s="342">
        <v>80</v>
      </c>
      <c r="W22" s="345">
        <f t="shared" si="5"/>
        <v>80</v>
      </c>
      <c r="X22" s="342">
        <v>0</v>
      </c>
      <c r="Y22" s="342">
        <v>0</v>
      </c>
      <c r="Z22" s="342">
        <v>80</v>
      </c>
      <c r="AA22" s="345">
        <f t="shared" si="6"/>
        <v>80</v>
      </c>
      <c r="AB22" s="342">
        <v>0</v>
      </c>
      <c r="AC22" s="342">
        <v>0</v>
      </c>
      <c r="AD22" s="342">
        <v>75</v>
      </c>
      <c r="AE22" s="345">
        <f t="shared" si="7"/>
        <v>75</v>
      </c>
      <c r="AF22" s="342">
        <v>0</v>
      </c>
      <c r="AG22" s="342">
        <v>80</v>
      </c>
      <c r="AH22" s="342">
        <v>0</v>
      </c>
      <c r="AI22" s="345">
        <f t="shared" si="8"/>
        <v>80</v>
      </c>
      <c r="AJ22" s="345">
        <f t="shared" si="9"/>
        <v>315</v>
      </c>
    </row>
    <row r="23" spans="1:36" ht="102.75" customHeight="1" thickBot="1" x14ac:dyDescent="0.25">
      <c r="A23" s="577" t="s">
        <v>349</v>
      </c>
      <c r="B23" s="577" t="s">
        <v>350</v>
      </c>
      <c r="C23" s="347" t="s">
        <v>333</v>
      </c>
      <c r="D23" s="342" t="s">
        <v>45</v>
      </c>
      <c r="E23" s="343">
        <f t="shared" si="0"/>
        <v>1</v>
      </c>
      <c r="F23" s="343" t="s">
        <v>46</v>
      </c>
      <c r="G23" s="569" t="s">
        <v>351</v>
      </c>
      <c r="H23" s="343">
        <f t="shared" si="1"/>
        <v>0</v>
      </c>
      <c r="I23" s="343">
        <f t="shared" si="2"/>
        <v>0</v>
      </c>
      <c r="J23" s="343">
        <f t="shared" si="3"/>
        <v>1</v>
      </c>
      <c r="K23" s="343">
        <f t="shared" si="4"/>
        <v>0</v>
      </c>
      <c r="L23" s="575">
        <v>183653.68</v>
      </c>
      <c r="M23" s="569" t="s">
        <v>352</v>
      </c>
      <c r="N23" s="569" t="s">
        <v>336</v>
      </c>
      <c r="O23" s="569" t="s">
        <v>345</v>
      </c>
      <c r="P23" s="569" t="s">
        <v>338</v>
      </c>
      <c r="Q23" s="338"/>
      <c r="R23" s="577" t="s">
        <v>350</v>
      </c>
      <c r="S23" s="347" t="s">
        <v>333</v>
      </c>
      <c r="T23" s="342">
        <v>0</v>
      </c>
      <c r="U23" s="342">
        <v>0</v>
      </c>
      <c r="V23" s="342">
        <v>0</v>
      </c>
      <c r="W23" s="345">
        <f t="shared" si="5"/>
        <v>0</v>
      </c>
      <c r="X23" s="342">
        <v>0</v>
      </c>
      <c r="Y23" s="342">
        <v>0</v>
      </c>
      <c r="Z23" s="342">
        <v>0</v>
      </c>
      <c r="AA23" s="345">
        <f t="shared" si="6"/>
        <v>0</v>
      </c>
      <c r="AB23" s="342">
        <v>0</v>
      </c>
      <c r="AC23" s="342">
        <v>0</v>
      </c>
      <c r="AD23" s="342">
        <v>1</v>
      </c>
      <c r="AE23" s="345">
        <f t="shared" si="7"/>
        <v>1</v>
      </c>
      <c r="AF23" s="342">
        <v>0</v>
      </c>
      <c r="AG23" s="342">
        <v>0</v>
      </c>
      <c r="AH23" s="342">
        <v>0</v>
      </c>
      <c r="AI23" s="345">
        <f t="shared" si="8"/>
        <v>0</v>
      </c>
      <c r="AJ23" s="345">
        <f t="shared" si="9"/>
        <v>1</v>
      </c>
    </row>
    <row r="24" spans="1:36" ht="59.25" customHeight="1" thickBot="1" x14ac:dyDescent="0.25">
      <c r="A24" s="580"/>
      <c r="B24" s="578"/>
      <c r="C24" s="347" t="s">
        <v>353</v>
      </c>
      <c r="D24" s="342" t="s">
        <v>45</v>
      </c>
      <c r="E24" s="343">
        <f t="shared" ref="E24" si="10">+AJ24</f>
        <v>40</v>
      </c>
      <c r="F24" s="343" t="s">
        <v>46</v>
      </c>
      <c r="G24" s="579"/>
      <c r="H24" s="343">
        <f t="shared" ref="H24" si="11">+W24</f>
        <v>0</v>
      </c>
      <c r="I24" s="343">
        <f t="shared" ref="I24" si="12">+AA24</f>
        <v>0</v>
      </c>
      <c r="J24" s="343">
        <f t="shared" ref="J24" si="13">+AE24</f>
        <v>40</v>
      </c>
      <c r="K24" s="343">
        <f t="shared" ref="K24" si="14">+AI24</f>
        <v>0</v>
      </c>
      <c r="L24" s="576"/>
      <c r="M24" s="570"/>
      <c r="N24" s="570"/>
      <c r="O24" s="570"/>
      <c r="P24" s="570"/>
      <c r="Q24" s="338"/>
      <c r="R24" s="574"/>
      <c r="S24" s="347" t="s">
        <v>353</v>
      </c>
      <c r="T24" s="342">
        <v>0</v>
      </c>
      <c r="U24" s="342">
        <v>0</v>
      </c>
      <c r="V24" s="342">
        <v>0</v>
      </c>
      <c r="W24" s="345">
        <f t="shared" ref="W24" si="15">+IF($D24="Porcentaje",IF(AND(T24&lt;&gt;"",U24="",V24=""),T24,IF(AND(T24&lt;&gt;"",U24&lt;&gt;"",V24=""),U24,IF(AND(T24&lt;&gt;"",U24&lt;&gt;"",V24&lt;&gt;""),V24,0))),SUM(T24:V24))</f>
        <v>0</v>
      </c>
      <c r="X24" s="342">
        <v>0</v>
      </c>
      <c r="Y24" s="342">
        <v>0</v>
      </c>
      <c r="Z24" s="342">
        <v>0</v>
      </c>
      <c r="AA24" s="345">
        <f t="shared" ref="AA24" si="16">+IF($D24="Porcentaje",IF(AND(X24&lt;&gt;"",Y24="",Z24=""),X24,IF(AND(X24&lt;&gt;"",Y24&lt;&gt;"",Z24=""),Y24,IF(AND(X24&lt;&gt;"",Y24&lt;&gt;"",Z24&lt;&gt;""),Z24,0))),SUM(X24:Z24))</f>
        <v>0</v>
      </c>
      <c r="AB24" s="342">
        <v>0</v>
      </c>
      <c r="AC24" s="342">
        <v>0</v>
      </c>
      <c r="AD24" s="342">
        <v>40</v>
      </c>
      <c r="AE24" s="345">
        <f t="shared" ref="AE24" si="17">+IF($D24="Porcentaje",IF(AND(AB24&lt;&gt;"",AC24="",AD24=""),AB24,IF(AND(AB24&lt;&gt;"",AC24&lt;&gt;"",AD24=""),AC24,IF(AND(AB24&lt;&gt;"",AC24&lt;&gt;"",AD24&lt;&gt;""),AD24,0))),SUM(AB24:AD24))</f>
        <v>40</v>
      </c>
      <c r="AF24" s="342">
        <v>0</v>
      </c>
      <c r="AG24" s="342">
        <v>0</v>
      </c>
      <c r="AH24" s="342">
        <v>0</v>
      </c>
      <c r="AI24" s="345">
        <f t="shared" ref="AI24" si="18">+IF($D24="Porcentaje",IF(AND(AF24&lt;&gt;"",AG24="",AH24=""),AF24,IF(AND(AF24&lt;&gt;"",AG24&lt;&gt;"",AH24=""),AG24,IF(AND(AF24&lt;&gt;"",AG24&lt;&gt;"",AH24&lt;&gt;""),AH24,0))),SUM(AF24:AH24))</f>
        <v>0</v>
      </c>
      <c r="AJ24" s="345">
        <f t="shared" ref="AJ24" si="19">+IFERROR(IF(D24="Porcentaje",IF(AND(COUNT(T24:V24)&gt;=0,COUNT(X24:Z24)=0,COUNT(AB24:AD24)=0,COUNT(AF24:AH24)=0),W24,IF(AND(COUNT(T24:V24)&gt;=1,COUNT(X24:Z24)&gt;=1,COUNT(AB24:AD24)=0,COUNT(AF24:AH24)=0),AA24,IF(AND(COUNT(T24:V24)&gt;=1,COUNT(X24:Z24)&gt;=1,COUNT(AB24:AD24)&gt;=1,COUNT(AF24:AH24)=0),AE24,IF(AND(COUNT(T24:V24)&gt;=1,COUNT(X24:Z24)&gt;=1,COUNT(AB24:AD24)&gt;=1,COUNT(AF24:AH24)&gt;=1),AI24,"-")))),SUM(W24,AA24,AE24,AI24)),"-")</f>
        <v>40</v>
      </c>
    </row>
    <row r="25" spans="1:36" ht="73.5" customHeight="1" thickBot="1" x14ac:dyDescent="0.25">
      <c r="A25" s="577" t="s">
        <v>354</v>
      </c>
      <c r="B25" s="577" t="s">
        <v>355</v>
      </c>
      <c r="C25" s="347" t="s">
        <v>333</v>
      </c>
      <c r="D25" s="342" t="s">
        <v>45</v>
      </c>
      <c r="E25" s="343">
        <f t="shared" ref="E25:E30" si="20">+AJ25</f>
        <v>4</v>
      </c>
      <c r="F25" s="343" t="s">
        <v>46</v>
      </c>
      <c r="G25" s="569" t="s">
        <v>356</v>
      </c>
      <c r="H25" s="343">
        <f t="shared" ref="H25:H29" si="21">+W25</f>
        <v>1</v>
      </c>
      <c r="I25" s="343">
        <f t="shared" ref="I25:I29" si="22">+AA25</f>
        <v>1</v>
      </c>
      <c r="J25" s="343">
        <f t="shared" ref="J25:J29" si="23">+AE25</f>
        <v>1</v>
      </c>
      <c r="K25" s="343">
        <f t="shared" ref="K25:K29" si="24">+AI25</f>
        <v>1</v>
      </c>
      <c r="L25" s="575">
        <v>550961.03</v>
      </c>
      <c r="M25" s="569" t="s">
        <v>347</v>
      </c>
      <c r="N25" s="569" t="s">
        <v>348</v>
      </c>
      <c r="O25" s="569" t="s">
        <v>345</v>
      </c>
      <c r="P25" s="569" t="s">
        <v>338</v>
      </c>
      <c r="Q25" s="338"/>
      <c r="R25" s="569" t="s">
        <v>355</v>
      </c>
      <c r="S25" s="347" t="s">
        <v>333</v>
      </c>
      <c r="T25" s="342">
        <v>0</v>
      </c>
      <c r="U25" s="342">
        <v>0</v>
      </c>
      <c r="V25" s="342">
        <v>1</v>
      </c>
      <c r="W25" s="345">
        <f t="shared" ref="W25:W29" si="25">+IF($D25="Porcentaje",IF(AND(T25&lt;&gt;"",U25="",V25=""),T25,IF(AND(T25&lt;&gt;"",U25&lt;&gt;"",V25=""),U25,IF(AND(T25&lt;&gt;"",U25&lt;&gt;"",V25&lt;&gt;""),V25,0))),SUM(T25:V25))</f>
        <v>1</v>
      </c>
      <c r="X25" s="342">
        <v>0</v>
      </c>
      <c r="Y25" s="342">
        <v>0</v>
      </c>
      <c r="Z25" s="342">
        <v>1</v>
      </c>
      <c r="AA25" s="345">
        <f t="shared" ref="AA25:AA29" si="26">+IF($D25="Porcentaje",IF(AND(X25&lt;&gt;"",Y25="",Z25=""),X25,IF(AND(X25&lt;&gt;"",Y25&lt;&gt;"",Z25=""),Y25,IF(AND(X25&lt;&gt;"",Y25&lt;&gt;"",Z25&lt;&gt;""),Z25,0))),SUM(X25:Z25))</f>
        <v>1</v>
      </c>
      <c r="AB25" s="342">
        <v>1</v>
      </c>
      <c r="AC25" s="342">
        <v>0</v>
      </c>
      <c r="AD25" s="342">
        <v>0</v>
      </c>
      <c r="AE25" s="345">
        <f t="shared" ref="AE25:AE29" si="27">+IF($D25="Porcentaje",IF(AND(AB25&lt;&gt;"",AC25="",AD25=""),AB25,IF(AND(AB25&lt;&gt;"",AC25&lt;&gt;"",AD25=""),AC25,IF(AND(AB25&lt;&gt;"",AC25&lt;&gt;"",AD25&lt;&gt;""),AD25,0))),SUM(AB25:AD25))</f>
        <v>1</v>
      </c>
      <c r="AF25" s="342">
        <v>0</v>
      </c>
      <c r="AG25" s="342">
        <v>1</v>
      </c>
      <c r="AH25" s="342">
        <v>0</v>
      </c>
      <c r="AI25" s="345">
        <f t="shared" ref="AI25:AI29" si="28">+IF($D25="Porcentaje",IF(AND(AF25&lt;&gt;"",AG25="",AH25=""),AF25,IF(AND(AF25&lt;&gt;"",AG25&lt;&gt;"",AH25=""),AG25,IF(AND(AF25&lt;&gt;"",AG25&lt;&gt;"",AH25&lt;&gt;""),AH25,0))),SUM(AF25:AH25))</f>
        <v>1</v>
      </c>
      <c r="AJ25" s="345">
        <f t="shared" ref="AJ25:AJ29" si="29">+IFERROR(IF(D25="Porcentaje",IF(AND(COUNT(T25:V25)&gt;=0,COUNT(X25:Z25)=0,COUNT(AB25:AD25)=0,COUNT(AF25:AH25)=0),W25,IF(AND(COUNT(T25:V25)&gt;=1,COUNT(X25:Z25)&gt;=1,COUNT(AB25:AD25)=0,COUNT(AF25:AH25)=0),AA25,IF(AND(COUNT(T25:V25)&gt;=1,COUNT(X25:Z25)&gt;=1,COUNT(AB25:AD25)&gt;=1,COUNT(AF25:AH25)=0),AE25,IF(AND(COUNT(T25:V25)&gt;=1,COUNT(X25:Z25)&gt;=1,COUNT(AB25:AD25)&gt;=1,COUNT(AF25:AH25)&gt;=1),AI25,"-")))),SUM(W25,AA25,AE25,AI25)),"-")</f>
        <v>4</v>
      </c>
    </row>
    <row r="26" spans="1:36" ht="83.25" customHeight="1" thickBot="1" x14ac:dyDescent="0.25">
      <c r="A26" s="580"/>
      <c r="B26" s="578"/>
      <c r="C26" s="348" t="s">
        <v>353</v>
      </c>
      <c r="D26" s="342" t="s">
        <v>45</v>
      </c>
      <c r="E26" s="343">
        <f t="shared" si="20"/>
        <v>160</v>
      </c>
      <c r="F26" s="343" t="s">
        <v>46</v>
      </c>
      <c r="G26" s="579"/>
      <c r="H26" s="343">
        <f t="shared" si="21"/>
        <v>40</v>
      </c>
      <c r="I26" s="343">
        <f t="shared" si="22"/>
        <v>40</v>
      </c>
      <c r="J26" s="343">
        <f t="shared" si="23"/>
        <v>40</v>
      </c>
      <c r="K26" s="343">
        <f t="shared" si="24"/>
        <v>40</v>
      </c>
      <c r="L26" s="576"/>
      <c r="M26" s="570"/>
      <c r="N26" s="570"/>
      <c r="O26" s="570"/>
      <c r="P26" s="570"/>
      <c r="Q26" s="338"/>
      <c r="R26" s="570"/>
      <c r="S26" s="347" t="s">
        <v>353</v>
      </c>
      <c r="T26" s="342">
        <v>0</v>
      </c>
      <c r="U26" s="342">
        <v>0</v>
      </c>
      <c r="V26" s="342">
        <v>40</v>
      </c>
      <c r="W26" s="345">
        <f t="shared" si="25"/>
        <v>40</v>
      </c>
      <c r="X26" s="342">
        <v>0</v>
      </c>
      <c r="Y26" s="342">
        <v>0</v>
      </c>
      <c r="Z26" s="342">
        <v>40</v>
      </c>
      <c r="AA26" s="345">
        <f t="shared" si="26"/>
        <v>40</v>
      </c>
      <c r="AB26" s="342">
        <v>40</v>
      </c>
      <c r="AC26" s="342">
        <v>0</v>
      </c>
      <c r="AD26" s="342">
        <v>0</v>
      </c>
      <c r="AE26" s="345">
        <f t="shared" si="27"/>
        <v>40</v>
      </c>
      <c r="AF26" s="342">
        <v>0</v>
      </c>
      <c r="AG26" s="342">
        <v>40</v>
      </c>
      <c r="AH26" s="342">
        <v>0</v>
      </c>
      <c r="AI26" s="345">
        <f t="shared" si="28"/>
        <v>40</v>
      </c>
      <c r="AJ26" s="345">
        <f t="shared" si="29"/>
        <v>160</v>
      </c>
    </row>
    <row r="27" spans="1:36" ht="72" customHeight="1" thickBot="1" x14ac:dyDescent="0.25">
      <c r="A27" s="581" t="s">
        <v>357</v>
      </c>
      <c r="B27" s="581" t="s">
        <v>358</v>
      </c>
      <c r="C27" s="349" t="s">
        <v>359</v>
      </c>
      <c r="D27" s="348" t="s">
        <v>45</v>
      </c>
      <c r="E27" s="343">
        <f t="shared" si="20"/>
        <v>3</v>
      </c>
      <c r="F27" s="343" t="s">
        <v>46</v>
      </c>
      <c r="G27" s="571" t="s">
        <v>360</v>
      </c>
      <c r="H27" s="343">
        <f t="shared" si="21"/>
        <v>1</v>
      </c>
      <c r="I27" s="343">
        <f t="shared" si="22"/>
        <v>1</v>
      </c>
      <c r="J27" s="343">
        <f t="shared" si="23"/>
        <v>1</v>
      </c>
      <c r="K27" s="343">
        <f t="shared" si="24"/>
        <v>0</v>
      </c>
      <c r="L27" s="575">
        <v>252523.8</v>
      </c>
      <c r="M27" s="571" t="s">
        <v>326</v>
      </c>
      <c r="N27" s="569" t="s">
        <v>327</v>
      </c>
      <c r="O27" s="569" t="s">
        <v>328</v>
      </c>
      <c r="P27" s="573"/>
      <c r="Q27" s="338"/>
      <c r="R27" s="569" t="s">
        <v>358</v>
      </c>
      <c r="S27" s="320" t="s">
        <v>359</v>
      </c>
      <c r="T27" s="342">
        <v>0</v>
      </c>
      <c r="U27" s="342">
        <v>0</v>
      </c>
      <c r="V27" s="342">
        <v>1</v>
      </c>
      <c r="W27" s="345">
        <f t="shared" si="25"/>
        <v>1</v>
      </c>
      <c r="X27" s="342">
        <v>0</v>
      </c>
      <c r="Y27" s="342">
        <v>0</v>
      </c>
      <c r="Z27" s="342">
        <v>1</v>
      </c>
      <c r="AA27" s="345">
        <f t="shared" si="26"/>
        <v>1</v>
      </c>
      <c r="AB27" s="342">
        <v>0</v>
      </c>
      <c r="AC27" s="342">
        <v>1</v>
      </c>
      <c r="AD27" s="342">
        <v>0</v>
      </c>
      <c r="AE27" s="345">
        <f t="shared" si="27"/>
        <v>1</v>
      </c>
      <c r="AF27" s="342">
        <v>0</v>
      </c>
      <c r="AG27" s="342">
        <v>0</v>
      </c>
      <c r="AH27" s="342">
        <v>0</v>
      </c>
      <c r="AI27" s="345">
        <f t="shared" si="28"/>
        <v>0</v>
      </c>
      <c r="AJ27" s="345">
        <f t="shared" si="29"/>
        <v>3</v>
      </c>
    </row>
    <row r="28" spans="1:36" ht="104.25" customHeight="1" thickBot="1" x14ac:dyDescent="0.25">
      <c r="A28" s="581" t="s">
        <v>361</v>
      </c>
      <c r="B28" s="581"/>
      <c r="C28" s="349" t="s">
        <v>362</v>
      </c>
      <c r="D28" s="348" t="s">
        <v>45</v>
      </c>
      <c r="E28" s="343">
        <f t="shared" si="20"/>
        <v>60</v>
      </c>
      <c r="F28" s="343" t="s">
        <v>46</v>
      </c>
      <c r="G28" s="572"/>
      <c r="H28" s="343">
        <f t="shared" si="21"/>
        <v>20</v>
      </c>
      <c r="I28" s="343">
        <f t="shared" si="22"/>
        <v>20</v>
      </c>
      <c r="J28" s="343">
        <f t="shared" si="23"/>
        <v>20</v>
      </c>
      <c r="K28" s="343">
        <f t="shared" si="24"/>
        <v>0</v>
      </c>
      <c r="L28" s="576"/>
      <c r="M28" s="582"/>
      <c r="N28" s="570"/>
      <c r="O28" s="570"/>
      <c r="P28" s="574"/>
      <c r="Q28" s="338"/>
      <c r="R28" s="570"/>
      <c r="S28" s="342" t="s">
        <v>362</v>
      </c>
      <c r="T28" s="342">
        <v>0</v>
      </c>
      <c r="U28" s="342">
        <v>0</v>
      </c>
      <c r="V28" s="342">
        <v>20</v>
      </c>
      <c r="W28" s="345">
        <f t="shared" si="25"/>
        <v>20</v>
      </c>
      <c r="X28" s="342">
        <v>0</v>
      </c>
      <c r="Y28" s="342">
        <v>0</v>
      </c>
      <c r="Z28" s="342">
        <v>20</v>
      </c>
      <c r="AA28" s="345">
        <f t="shared" si="26"/>
        <v>20</v>
      </c>
      <c r="AB28" s="342">
        <v>0</v>
      </c>
      <c r="AC28" s="342">
        <v>20</v>
      </c>
      <c r="AD28" s="342">
        <v>0</v>
      </c>
      <c r="AE28" s="345">
        <f t="shared" si="27"/>
        <v>20</v>
      </c>
      <c r="AF28" s="342">
        <v>0</v>
      </c>
      <c r="AG28" s="342">
        <v>0</v>
      </c>
      <c r="AH28" s="342">
        <v>0</v>
      </c>
      <c r="AI28" s="345">
        <f t="shared" si="28"/>
        <v>0</v>
      </c>
      <c r="AJ28" s="345">
        <f t="shared" si="29"/>
        <v>60</v>
      </c>
    </row>
    <row r="29" spans="1:36" ht="150" customHeight="1" thickBot="1" x14ac:dyDescent="0.25">
      <c r="A29" s="349" t="s">
        <v>363</v>
      </c>
      <c r="B29" s="350" t="s">
        <v>364</v>
      </c>
      <c r="C29" s="349" t="s">
        <v>333</v>
      </c>
      <c r="D29" s="349" t="s">
        <v>45</v>
      </c>
      <c r="E29" s="343">
        <f t="shared" si="20"/>
        <v>3</v>
      </c>
      <c r="F29" s="343" t="s">
        <v>46</v>
      </c>
      <c r="G29" s="349" t="s">
        <v>861</v>
      </c>
      <c r="H29" s="343">
        <f t="shared" si="21"/>
        <v>1</v>
      </c>
      <c r="I29" s="343">
        <f t="shared" si="22"/>
        <v>1</v>
      </c>
      <c r="J29" s="343">
        <f t="shared" si="23"/>
        <v>1</v>
      </c>
      <c r="K29" s="343">
        <f t="shared" si="24"/>
        <v>0</v>
      </c>
      <c r="L29" s="68">
        <v>9625004.7400000002</v>
      </c>
      <c r="M29" s="344" t="s">
        <v>902</v>
      </c>
      <c r="N29" s="344" t="s">
        <v>366</v>
      </c>
      <c r="O29" s="344" t="s">
        <v>367</v>
      </c>
      <c r="P29" s="344"/>
      <c r="Q29" s="338"/>
      <c r="R29" s="342" t="s">
        <v>346</v>
      </c>
      <c r="S29" s="342" t="s">
        <v>333</v>
      </c>
      <c r="T29" s="342">
        <v>0</v>
      </c>
      <c r="U29" s="342">
        <v>0</v>
      </c>
      <c r="V29" s="342">
        <v>1</v>
      </c>
      <c r="W29" s="345">
        <f t="shared" si="25"/>
        <v>1</v>
      </c>
      <c r="X29" s="342">
        <v>0</v>
      </c>
      <c r="Y29" s="342">
        <v>0</v>
      </c>
      <c r="Z29" s="342">
        <v>1</v>
      </c>
      <c r="AA29" s="345">
        <f t="shared" si="26"/>
        <v>1</v>
      </c>
      <c r="AB29" s="342">
        <v>1</v>
      </c>
      <c r="AC29" s="342">
        <v>0</v>
      </c>
      <c r="AD29" s="342">
        <v>0</v>
      </c>
      <c r="AE29" s="345">
        <f t="shared" si="27"/>
        <v>1</v>
      </c>
      <c r="AF29" s="342">
        <v>0</v>
      </c>
      <c r="AG29" s="342">
        <v>0</v>
      </c>
      <c r="AH29" s="342">
        <v>0</v>
      </c>
      <c r="AI29" s="345">
        <f t="shared" si="28"/>
        <v>0</v>
      </c>
      <c r="AJ29" s="345">
        <f t="shared" si="29"/>
        <v>3</v>
      </c>
    </row>
    <row r="30" spans="1:36" ht="146.25" customHeight="1" thickBot="1" x14ac:dyDescent="0.25">
      <c r="A30" s="349" t="s">
        <v>368</v>
      </c>
      <c r="B30" s="349" t="s">
        <v>369</v>
      </c>
      <c r="C30" s="349" t="s">
        <v>370</v>
      </c>
      <c r="D30" s="348" t="s">
        <v>45</v>
      </c>
      <c r="E30" s="343">
        <f t="shared" si="20"/>
        <v>86</v>
      </c>
      <c r="F30" s="343" t="s">
        <v>46</v>
      </c>
      <c r="G30" s="349" t="s">
        <v>371</v>
      </c>
      <c r="H30" s="343">
        <f t="shared" ref="H30" si="30">+W30</f>
        <v>19</v>
      </c>
      <c r="I30" s="343">
        <f t="shared" ref="I30" si="31">+AA30</f>
        <v>19</v>
      </c>
      <c r="J30" s="343">
        <f t="shared" ref="J30" si="32">+AE30</f>
        <v>30</v>
      </c>
      <c r="K30" s="343">
        <f t="shared" ref="K30" si="33">+AI30</f>
        <v>18</v>
      </c>
      <c r="L30" s="68">
        <v>4124828.75</v>
      </c>
      <c r="M30" s="362" t="s">
        <v>906</v>
      </c>
      <c r="N30" s="363"/>
      <c r="O30" s="363"/>
      <c r="P30" s="364"/>
      <c r="Q30" s="338"/>
      <c r="R30" s="342" t="s">
        <v>369</v>
      </c>
      <c r="S30" s="342" t="s">
        <v>370</v>
      </c>
      <c r="T30" s="342">
        <v>4</v>
      </c>
      <c r="U30" s="342">
        <v>7</v>
      </c>
      <c r="V30" s="342">
        <v>8</v>
      </c>
      <c r="W30" s="345">
        <f t="shared" ref="W30" si="34">+IF($D30="Porcentaje",IF(AND(T30&lt;&gt;"",U30="",V30=""),T30,IF(AND(T30&lt;&gt;"",U30&lt;&gt;"",V30=""),U30,IF(AND(T30&lt;&gt;"",U30&lt;&gt;"",V30&lt;&gt;""),V30,0))),SUM(T30:V30))</f>
        <v>19</v>
      </c>
      <c r="X30" s="342">
        <v>4</v>
      </c>
      <c r="Y30" s="342">
        <v>7</v>
      </c>
      <c r="Z30" s="342">
        <v>8</v>
      </c>
      <c r="AA30" s="345">
        <f t="shared" ref="AA30" si="35">+IF($D30="Porcentaje",IF(AND(X30&lt;&gt;"",Y30="",Z30=""),X30,IF(AND(X30&lt;&gt;"",Y30&lt;&gt;"",Z30=""),Y30,IF(AND(X30&lt;&gt;"",Y30&lt;&gt;"",Z30&lt;&gt;""),Z30,0))),SUM(X30:Z30))</f>
        <v>19</v>
      </c>
      <c r="AB30" s="342">
        <v>10</v>
      </c>
      <c r="AC30" s="342">
        <v>10</v>
      </c>
      <c r="AD30" s="342">
        <v>10</v>
      </c>
      <c r="AE30" s="345">
        <f t="shared" ref="AE30" si="36">+IF($D30="Porcentaje",IF(AND(AB30&lt;&gt;"",AC30="",AD30=""),AB30,IF(AND(AB30&lt;&gt;"",AC30&lt;&gt;"",AD30=""),AC30,IF(AND(AB30&lt;&gt;"",AC30&lt;&gt;"",AD30&lt;&gt;""),AD30,0))),SUM(AB30:AD30))</f>
        <v>30</v>
      </c>
      <c r="AF30" s="342">
        <v>7</v>
      </c>
      <c r="AG30" s="342">
        <v>7</v>
      </c>
      <c r="AH30" s="342">
        <v>4</v>
      </c>
      <c r="AI30" s="345">
        <f t="shared" ref="AI30" si="37">+IF($D30="Porcentaje",IF(AND(AF30&lt;&gt;"",AG30="",AH30=""),AF30,IF(AND(AF30&lt;&gt;"",AG30&lt;&gt;"",AH30=""),AG30,IF(AND(AF30&lt;&gt;"",AG30&lt;&gt;"",AH30&lt;&gt;""),AH30,0))),SUM(AF30:AH30))</f>
        <v>18</v>
      </c>
      <c r="AJ30" s="345">
        <f t="shared" ref="AJ30" si="38">+IFERROR(IF(D30="Porcentaje",IF(AND(COUNT(T30:V30)&gt;=0,COUNT(X30:Z30)=0,COUNT(AB30:AD30)=0,COUNT(AF30:AH30)=0),W30,IF(AND(COUNT(T30:V30)&gt;=1,COUNT(X30:Z30)&gt;=1,COUNT(AB30:AD30)=0,COUNT(AF30:AH30)=0),AA30,IF(AND(COUNT(T30:V30)&gt;=1,COUNT(X30:Z30)&gt;=1,COUNT(AB30:AD30)&gt;=1,COUNT(AF30:AH30)=0),AE30,IF(AND(COUNT(T30:V30)&gt;=1,COUNT(X30:Z30)&gt;=1,COUNT(AB30:AD30)&gt;=1,COUNT(AF30:AH30)&gt;=1),AI30,"-")))),SUM(W30,AA30,AE30,AI30)),"-")</f>
        <v>86</v>
      </c>
    </row>
    <row r="31" spans="1:36" ht="253.5" customHeight="1" thickBot="1" x14ac:dyDescent="0.25">
      <c r="A31" s="357" t="s">
        <v>890</v>
      </c>
      <c r="B31" s="349" t="s">
        <v>372</v>
      </c>
      <c r="C31" s="349" t="s">
        <v>373</v>
      </c>
      <c r="D31" s="353" t="s">
        <v>45</v>
      </c>
      <c r="E31" s="343">
        <f>+AJ31</f>
        <v>40</v>
      </c>
      <c r="F31" s="343" t="s">
        <v>46</v>
      </c>
      <c r="G31" s="349" t="s">
        <v>374</v>
      </c>
      <c r="H31" s="343">
        <f t="shared" ref="H31" si="39">+W31</f>
        <v>9</v>
      </c>
      <c r="I31" s="343">
        <f t="shared" ref="I31" si="40">+AA31</f>
        <v>9</v>
      </c>
      <c r="J31" s="343">
        <f t="shared" ref="J31" si="41">+AE31</f>
        <v>11</v>
      </c>
      <c r="K31" s="343">
        <f t="shared" ref="K31" si="42">+AI31</f>
        <v>11</v>
      </c>
      <c r="L31" s="68">
        <v>7869992.5199999996</v>
      </c>
      <c r="M31" s="351" t="s">
        <v>905</v>
      </c>
      <c r="N31" s="342" t="s">
        <v>905</v>
      </c>
      <c r="O31" s="342" t="s">
        <v>367</v>
      </c>
      <c r="P31" s="342" t="s">
        <v>365</v>
      </c>
      <c r="Q31" s="338"/>
      <c r="R31" s="342" t="s">
        <v>372</v>
      </c>
      <c r="S31" s="342" t="s">
        <v>373</v>
      </c>
      <c r="T31" s="342">
        <v>2</v>
      </c>
      <c r="U31" s="342">
        <v>3</v>
      </c>
      <c r="V31" s="342">
        <v>4</v>
      </c>
      <c r="W31" s="345">
        <f>+IF($D31="Porcentaje",IF(AND(T31&lt;&gt;"",U31="",V31=""),T31,IF(AND(T31&lt;&gt;"",U31&lt;&gt;"",V31=""),U31,IF(AND(T31&lt;&gt;"",U31&lt;&gt;"",V31&lt;&gt;""),V31,0))),SUM(T31:V31))</f>
        <v>9</v>
      </c>
      <c r="X31" s="342">
        <v>2</v>
      </c>
      <c r="Y31" s="342">
        <v>3</v>
      </c>
      <c r="Z31" s="342">
        <v>4</v>
      </c>
      <c r="AA31" s="345">
        <f>+IF($D31="Porcentaje",IF(AND(X31&lt;&gt;"",Y31="",Z31=""),X31,IF(AND(X31&lt;&gt;"",Y31&lt;&gt;"",Z31=""),Y31,IF(AND(X31&lt;&gt;"",Y31&lt;&gt;"",Z31&lt;&gt;""),Z31,0))),SUM(X31:Z31))</f>
        <v>9</v>
      </c>
      <c r="AB31" s="342">
        <v>4</v>
      </c>
      <c r="AC31" s="342">
        <v>4</v>
      </c>
      <c r="AD31" s="342">
        <v>3</v>
      </c>
      <c r="AE31" s="345">
        <f>+IF($D31="Porcentaje",IF(AND(AB31&lt;&gt;"",AC31="",AD31=""),AB31,IF(AND(AB31&lt;&gt;"",AC31&lt;&gt;"",AD31=""),AC31,IF(AND(AB31&lt;&gt;"",AC31&lt;&gt;"",AD31&lt;&gt;""),AD31,0))),SUM(AB31:AD31))</f>
        <v>11</v>
      </c>
      <c r="AF31" s="342">
        <v>4</v>
      </c>
      <c r="AG31" s="342">
        <v>3</v>
      </c>
      <c r="AH31" s="342">
        <v>4</v>
      </c>
      <c r="AI31" s="345">
        <f>+IF($D31="Porcentaje",IF(AND(AF31&lt;&gt;"",AG31="",AH31=""),AF31,IF(AND(AF31&lt;&gt;"",AG31&lt;&gt;"",AH31=""),AG31,IF(AND(AF31&lt;&gt;"",AG31&lt;&gt;"",AH31&lt;&gt;""),AH31,0))),SUM(AF31:AH31))</f>
        <v>11</v>
      </c>
      <c r="AJ31" s="345">
        <f t="shared" ref="AJ31" si="43">+IFERROR(IF(D31="Porcentaje",IF(AND(COUNT(T31:V31)&gt;=0,COUNT(X31:Z31)=0,COUNT(AB31:AD31)=0,COUNT(AF31:AH31)=0),W31,IF(AND(COUNT(T31:V31)&gt;=1,COUNT(X31:Z31)&gt;=1,COUNT(AB31:AD31)=0,COUNT(AF31:AH31)=0),AA31,IF(AND(COUNT(T31:V31)&gt;=1,COUNT(X31:Z31)&gt;=1,COUNT(AB31:AD31)&gt;=1,COUNT(AF31:AH31)=0),AE31,IF(AND(COUNT(T31:V31)&gt;=1,COUNT(X31:Z31)&gt;=1,COUNT(AB31:AD31)&gt;=1,COUNT(AF31:AH31)&gt;=1),AI31,"-")))),SUM(W31,AA31,AE31,AI31)),"-")</f>
        <v>40</v>
      </c>
    </row>
    <row r="32" spans="1:36" ht="146.25" customHeight="1" thickBot="1" x14ac:dyDescent="0.25">
      <c r="A32" s="349" t="s">
        <v>862</v>
      </c>
      <c r="B32" s="349" t="s">
        <v>863</v>
      </c>
      <c r="C32" s="349" t="s">
        <v>864</v>
      </c>
      <c r="D32" s="354" t="s">
        <v>45</v>
      </c>
      <c r="E32" s="356">
        <v>10000</v>
      </c>
      <c r="F32" s="343" t="s">
        <v>46</v>
      </c>
      <c r="G32" s="349" t="s">
        <v>371</v>
      </c>
      <c r="H32" s="358">
        <f t="shared" ref="H32:H33" si="44">+W32</f>
        <v>2500</v>
      </c>
      <c r="I32" s="358">
        <f t="shared" ref="I32:I33" si="45">+AA32</f>
        <v>2500</v>
      </c>
      <c r="J32" s="358">
        <f t="shared" ref="J32:J33" si="46">+AE32</f>
        <v>2500</v>
      </c>
      <c r="K32" s="358">
        <f t="shared" ref="K32:K33" si="47">+AI32</f>
        <v>2500</v>
      </c>
      <c r="L32" s="68">
        <v>16114358.74</v>
      </c>
      <c r="M32" s="351" t="s">
        <v>868</v>
      </c>
      <c r="N32" s="351" t="s">
        <v>869</v>
      </c>
      <c r="O32" s="351" t="s">
        <v>870</v>
      </c>
      <c r="P32" s="352" t="s">
        <v>871</v>
      </c>
      <c r="Q32" s="338"/>
      <c r="R32" s="342" t="s">
        <v>863</v>
      </c>
      <c r="S32" s="342" t="s">
        <v>864</v>
      </c>
      <c r="T32" s="342">
        <v>833</v>
      </c>
      <c r="U32" s="342">
        <v>834</v>
      </c>
      <c r="V32" s="342">
        <v>833</v>
      </c>
      <c r="W32" s="345">
        <f t="shared" ref="W32:W33" si="48">+IF($D32="Porcentaje",IF(AND(T32&lt;&gt;"",U32="",V32=""),T32,IF(AND(T32&lt;&gt;"",U32&lt;&gt;"",V32=""),U32,IF(AND(T32&lt;&gt;"",U32&lt;&gt;"",V32&lt;&gt;""),V32,0))),SUM(T32:V32))</f>
        <v>2500</v>
      </c>
      <c r="X32" s="342">
        <v>833</v>
      </c>
      <c r="Y32" s="342">
        <v>834</v>
      </c>
      <c r="Z32" s="342">
        <v>833</v>
      </c>
      <c r="AA32" s="345">
        <f t="shared" ref="AA32:AA33" si="49">+IF($D32="Porcentaje",IF(AND(X32&lt;&gt;"",Y32="",Z32=""),X32,IF(AND(X32&lt;&gt;"",Y32&lt;&gt;"",Z32=""),Y32,IF(AND(X32&lt;&gt;"",Y32&lt;&gt;"",Z32&lt;&gt;""),Z32,0))),SUM(X32:Z32))</f>
        <v>2500</v>
      </c>
      <c r="AB32" s="342">
        <v>833</v>
      </c>
      <c r="AC32" s="342">
        <v>834</v>
      </c>
      <c r="AD32" s="342">
        <v>833</v>
      </c>
      <c r="AE32" s="345">
        <f t="shared" ref="AE32:AE33" si="50">+IF($D32="Porcentaje",IF(AND(AB32&lt;&gt;"",AC32="",AD32=""),AB32,IF(AND(AB32&lt;&gt;"",AC32&lt;&gt;"",AD32=""),AC32,IF(AND(AB32&lt;&gt;"",AC32&lt;&gt;"",AD32&lt;&gt;""),AD32,0))),SUM(AB32:AD32))</f>
        <v>2500</v>
      </c>
      <c r="AF32" s="342">
        <v>833</v>
      </c>
      <c r="AG32" s="342">
        <v>834</v>
      </c>
      <c r="AH32" s="342">
        <v>833</v>
      </c>
      <c r="AI32" s="345">
        <f t="shared" ref="AI32:AI33" si="51">+IF($D32="Porcentaje",IF(AND(AF32&lt;&gt;"",AG32="",AH32=""),AF32,IF(AND(AF32&lt;&gt;"",AG32&lt;&gt;"",AH32=""),AG32,IF(AND(AF32&lt;&gt;"",AG32&lt;&gt;"",AH32&lt;&gt;""),AH32,0))),SUM(AF32:AH32))</f>
        <v>2500</v>
      </c>
      <c r="AJ32" s="345">
        <f t="shared" ref="AJ32:AJ33" si="52">+IFERROR(IF(D32="Porcentaje",IF(AND(COUNT(T32:V32)&gt;=0,COUNT(X32:Z32)=0,COUNT(AB32:AD32)=0,COUNT(AF32:AH32)=0),W32,IF(AND(COUNT(T32:V32)&gt;=1,COUNT(X32:Z32)&gt;=1,COUNT(AB32:AD32)=0,COUNT(AF32:AH32)=0),AA32,IF(AND(COUNT(T32:V32)&gt;=1,COUNT(X32:Z32)&gt;=1,COUNT(AB32:AD32)&gt;=1,COUNT(AF32:AH32)=0),AE32,IF(AND(COUNT(T32:V32)&gt;=1,COUNT(X32:Z32)&gt;=1,COUNT(AB32:AD32)&gt;=1,COUNT(AF32:AH32)&gt;=1),AI32,"-")))),SUM(W32,AA32,AE32,AI32)),"-")</f>
        <v>10000</v>
      </c>
    </row>
    <row r="33" spans="1:36" ht="146.25" customHeight="1" thickBot="1" x14ac:dyDescent="0.25">
      <c r="A33" s="349" t="s">
        <v>865</v>
      </c>
      <c r="B33" s="349" t="s">
        <v>866</v>
      </c>
      <c r="C33" s="349" t="s">
        <v>867</v>
      </c>
      <c r="D33" s="355" t="s">
        <v>45</v>
      </c>
      <c r="E33" s="343">
        <v>36</v>
      </c>
      <c r="F33" s="343" t="s">
        <v>46</v>
      </c>
      <c r="G33" s="349" t="s">
        <v>371</v>
      </c>
      <c r="H33" s="343">
        <f t="shared" si="44"/>
        <v>9</v>
      </c>
      <c r="I33" s="343">
        <f t="shared" si="45"/>
        <v>9</v>
      </c>
      <c r="J33" s="343">
        <f t="shared" si="46"/>
        <v>9</v>
      </c>
      <c r="K33" s="343">
        <f t="shared" si="47"/>
        <v>9</v>
      </c>
      <c r="L33" s="330">
        <v>1790484.3</v>
      </c>
      <c r="M33" s="351" t="s">
        <v>868</v>
      </c>
      <c r="N33" s="351" t="s">
        <v>872</v>
      </c>
      <c r="O33" s="351" t="s">
        <v>873</v>
      </c>
      <c r="P33" s="352" t="s">
        <v>871</v>
      </c>
      <c r="Q33" s="338"/>
      <c r="R33" s="342" t="s">
        <v>866</v>
      </c>
      <c r="S33" s="342" t="s">
        <v>867</v>
      </c>
      <c r="T33" s="342">
        <v>3</v>
      </c>
      <c r="U33" s="342">
        <v>3</v>
      </c>
      <c r="V33" s="342">
        <v>3</v>
      </c>
      <c r="W33" s="345">
        <f t="shared" si="48"/>
        <v>9</v>
      </c>
      <c r="X33" s="342">
        <v>3</v>
      </c>
      <c r="Y33" s="342">
        <v>3</v>
      </c>
      <c r="Z33" s="342">
        <v>3</v>
      </c>
      <c r="AA33" s="345">
        <f t="shared" si="49"/>
        <v>9</v>
      </c>
      <c r="AB33" s="342">
        <v>3</v>
      </c>
      <c r="AC33" s="342">
        <v>3</v>
      </c>
      <c r="AD33" s="342">
        <v>3</v>
      </c>
      <c r="AE33" s="345">
        <f t="shared" si="50"/>
        <v>9</v>
      </c>
      <c r="AF33" s="342">
        <v>3</v>
      </c>
      <c r="AG33" s="342">
        <v>3</v>
      </c>
      <c r="AH33" s="342">
        <v>3</v>
      </c>
      <c r="AI33" s="345">
        <f t="shared" si="51"/>
        <v>9</v>
      </c>
      <c r="AJ33" s="345">
        <f t="shared" si="52"/>
        <v>36</v>
      </c>
    </row>
    <row r="34" spans="1:36" x14ac:dyDescent="0.2">
      <c r="E34" s="360"/>
      <c r="H34" s="360"/>
      <c r="I34" s="360"/>
      <c r="J34" s="360"/>
      <c r="K34" s="360"/>
      <c r="L34" s="361"/>
      <c r="T34" s="360"/>
      <c r="U34" s="360"/>
      <c r="V34" s="360"/>
      <c r="W34" s="360"/>
      <c r="X34" s="360"/>
      <c r="Y34" s="360"/>
      <c r="Z34" s="360"/>
      <c r="AA34" s="360"/>
      <c r="AB34" s="360"/>
      <c r="AC34" s="360"/>
      <c r="AD34" s="360"/>
      <c r="AE34" s="360"/>
      <c r="AF34" s="360"/>
      <c r="AG34" s="360"/>
      <c r="AH34" s="360"/>
      <c r="AI34" s="360"/>
      <c r="AJ34" s="360"/>
    </row>
    <row r="35" spans="1:36" ht="15.75" customHeight="1" x14ac:dyDescent="0.2">
      <c r="E35" s="360"/>
      <c r="H35" s="360"/>
      <c r="I35" s="360"/>
      <c r="J35" s="360"/>
      <c r="K35" s="360"/>
      <c r="L35" s="361"/>
      <c r="T35" s="360"/>
      <c r="U35" s="360"/>
      <c r="V35" s="360"/>
      <c r="W35" s="360"/>
      <c r="X35" s="360"/>
      <c r="Y35" s="360"/>
      <c r="Z35" s="360"/>
      <c r="AA35" s="360"/>
      <c r="AB35" s="360"/>
      <c r="AC35" s="360"/>
      <c r="AD35" s="360"/>
      <c r="AE35" s="360"/>
      <c r="AF35" s="360"/>
      <c r="AG35" s="360"/>
      <c r="AH35" s="360"/>
      <c r="AI35" s="360"/>
      <c r="AJ35" s="360"/>
    </row>
    <row r="36" spans="1:36" x14ac:dyDescent="0.2">
      <c r="E36" s="360"/>
      <c r="H36" s="360"/>
      <c r="I36" s="360"/>
      <c r="J36" s="360"/>
      <c r="K36" s="360"/>
      <c r="L36" s="360"/>
      <c r="T36" s="360"/>
      <c r="U36" s="360"/>
      <c r="V36" s="360"/>
      <c r="W36" s="360"/>
      <c r="X36" s="360"/>
      <c r="Y36" s="360"/>
      <c r="Z36" s="360"/>
      <c r="AA36" s="360"/>
      <c r="AB36" s="360"/>
      <c r="AC36" s="360"/>
      <c r="AD36" s="360"/>
      <c r="AE36" s="360"/>
      <c r="AF36" s="360"/>
      <c r="AG36" s="360"/>
      <c r="AH36" s="360"/>
      <c r="AI36" s="360"/>
      <c r="AJ36" s="360"/>
    </row>
    <row r="37" spans="1:36" x14ac:dyDescent="0.2">
      <c r="E37" s="360"/>
      <c r="H37" s="360"/>
      <c r="I37" s="360"/>
      <c r="J37" s="360"/>
      <c r="K37" s="360"/>
      <c r="L37" s="360"/>
      <c r="T37" s="360"/>
      <c r="U37" s="360"/>
      <c r="V37" s="360"/>
      <c r="W37" s="360"/>
      <c r="X37" s="360"/>
      <c r="Y37" s="360"/>
      <c r="Z37" s="360"/>
      <c r="AA37" s="360"/>
      <c r="AB37" s="360"/>
      <c r="AC37" s="360"/>
      <c r="AD37" s="360"/>
      <c r="AE37" s="360"/>
      <c r="AF37" s="360"/>
      <c r="AG37" s="360"/>
      <c r="AH37" s="360"/>
      <c r="AI37" s="360"/>
      <c r="AJ37" s="360"/>
    </row>
    <row r="38" spans="1:36" x14ac:dyDescent="0.2">
      <c r="E38" s="360"/>
      <c r="H38" s="360"/>
      <c r="I38" s="360"/>
      <c r="J38" s="360"/>
      <c r="K38" s="360"/>
      <c r="L38" s="360"/>
      <c r="T38" s="360"/>
      <c r="U38" s="360"/>
      <c r="V38" s="360"/>
      <c r="W38" s="360"/>
      <c r="X38" s="360"/>
      <c r="Y38" s="360"/>
      <c r="Z38" s="360"/>
      <c r="AA38" s="360"/>
      <c r="AB38" s="360"/>
      <c r="AC38" s="360"/>
      <c r="AD38" s="360"/>
      <c r="AE38" s="360"/>
      <c r="AF38" s="360"/>
      <c r="AG38" s="360"/>
      <c r="AH38" s="360"/>
      <c r="AI38" s="360"/>
      <c r="AJ38" s="360"/>
    </row>
    <row r="39" spans="1:36" x14ac:dyDescent="0.2">
      <c r="E39" s="360"/>
      <c r="H39" s="360"/>
      <c r="I39" s="360"/>
      <c r="J39" s="360"/>
      <c r="K39" s="360"/>
      <c r="L39" s="360"/>
      <c r="T39" s="360"/>
      <c r="U39" s="360"/>
      <c r="V39" s="360"/>
      <c r="W39" s="360"/>
      <c r="X39" s="360"/>
      <c r="Y39" s="360"/>
      <c r="Z39" s="360"/>
      <c r="AA39" s="360"/>
      <c r="AB39" s="360"/>
      <c r="AC39" s="360"/>
      <c r="AD39" s="360"/>
      <c r="AE39" s="360"/>
      <c r="AF39" s="360"/>
      <c r="AG39" s="360"/>
      <c r="AH39" s="360"/>
      <c r="AI39" s="360"/>
      <c r="AJ39" s="360"/>
    </row>
    <row r="40" spans="1:36" x14ac:dyDescent="0.2">
      <c r="E40" s="360"/>
      <c r="H40" s="360"/>
      <c r="I40" s="360"/>
      <c r="J40" s="360"/>
      <c r="K40" s="360"/>
      <c r="L40" s="360"/>
      <c r="T40" s="360"/>
      <c r="U40" s="360"/>
      <c r="V40" s="360"/>
      <c r="W40" s="360"/>
      <c r="X40" s="360"/>
      <c r="Y40" s="360"/>
      <c r="Z40" s="360"/>
      <c r="AA40" s="360"/>
      <c r="AB40" s="360"/>
      <c r="AC40" s="360"/>
      <c r="AD40" s="360"/>
      <c r="AE40" s="360"/>
      <c r="AF40" s="360"/>
      <c r="AG40" s="360"/>
      <c r="AH40" s="360"/>
      <c r="AI40" s="360"/>
      <c r="AJ40" s="360"/>
    </row>
    <row r="41" spans="1:36" x14ac:dyDescent="0.2">
      <c r="E41" s="360"/>
      <c r="H41" s="360"/>
      <c r="I41" s="360"/>
      <c r="J41" s="360"/>
      <c r="K41" s="360"/>
      <c r="L41" s="360"/>
      <c r="T41" s="360"/>
      <c r="U41" s="360"/>
      <c r="V41" s="360"/>
      <c r="W41" s="360"/>
      <c r="X41" s="360"/>
      <c r="Y41" s="360"/>
      <c r="Z41" s="360"/>
      <c r="AA41" s="360"/>
      <c r="AB41" s="360"/>
      <c r="AC41" s="360"/>
      <c r="AD41" s="360"/>
      <c r="AE41" s="360"/>
      <c r="AF41" s="360"/>
      <c r="AG41" s="360"/>
      <c r="AH41" s="360"/>
      <c r="AI41" s="360"/>
      <c r="AJ41" s="360"/>
    </row>
  </sheetData>
  <mergeCells count="86">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O15:O16"/>
    <mergeCell ref="AF13:AI13"/>
    <mergeCell ref="AJ13:AJ14"/>
    <mergeCell ref="P15:P16"/>
    <mergeCell ref="R15:R16"/>
    <mergeCell ref="O13:O14"/>
    <mergeCell ref="P13:P14"/>
    <mergeCell ref="R13:S13"/>
    <mergeCell ref="T13:W13"/>
    <mergeCell ref="X13:AA13"/>
    <mergeCell ref="AB13:AE13"/>
    <mergeCell ref="A15:A16"/>
    <mergeCell ref="B15:B16"/>
    <mergeCell ref="G15:G16"/>
    <mergeCell ref="M15:M16"/>
    <mergeCell ref="N15:N16"/>
    <mergeCell ref="L15:L16"/>
    <mergeCell ref="B17:B18"/>
    <mergeCell ref="A17:A18"/>
    <mergeCell ref="R17:R18"/>
    <mergeCell ref="M17:M18"/>
    <mergeCell ref="N17:N18"/>
    <mergeCell ref="O17:O18"/>
    <mergeCell ref="P17:P18"/>
    <mergeCell ref="G17:G18"/>
    <mergeCell ref="L17:L18"/>
    <mergeCell ref="A23:A24"/>
    <mergeCell ref="B23:B24"/>
    <mergeCell ref="A19:A22"/>
    <mergeCell ref="M19:M20"/>
    <mergeCell ref="N19:N20"/>
    <mergeCell ref="G19:G20"/>
    <mergeCell ref="G21:G22"/>
    <mergeCell ref="G23:G24"/>
    <mergeCell ref="M23:M24"/>
    <mergeCell ref="N23:N24"/>
    <mergeCell ref="L23:L24"/>
    <mergeCell ref="M21:M22"/>
    <mergeCell ref="L21:L22"/>
    <mergeCell ref="A25:A26"/>
    <mergeCell ref="A27:A28"/>
    <mergeCell ref="B27:B28"/>
    <mergeCell ref="M27:M28"/>
    <mergeCell ref="R19:R20"/>
    <mergeCell ref="R21:R22"/>
    <mergeCell ref="O23:O24"/>
    <mergeCell ref="P23:P24"/>
    <mergeCell ref="O19:O20"/>
    <mergeCell ref="P19:P20"/>
    <mergeCell ref="R23:R24"/>
    <mergeCell ref="O21:O22"/>
    <mergeCell ref="P21:P22"/>
    <mergeCell ref="N21:N22"/>
    <mergeCell ref="B19:B20"/>
    <mergeCell ref="B21:B22"/>
    <mergeCell ref="B25:B26"/>
    <mergeCell ref="G25:G26"/>
    <mergeCell ref="M25:M26"/>
    <mergeCell ref="N25:N26"/>
    <mergeCell ref="L19:L20"/>
    <mergeCell ref="R27:R28"/>
    <mergeCell ref="G27:G28"/>
    <mergeCell ref="R25:R26"/>
    <mergeCell ref="O27:O28"/>
    <mergeCell ref="P27:P28"/>
    <mergeCell ref="O25:O26"/>
    <mergeCell ref="P25:P26"/>
    <mergeCell ref="N27:N28"/>
    <mergeCell ref="L25:L26"/>
    <mergeCell ref="L27:L28"/>
  </mergeCells>
  <dataValidations disablePrompts="1" count="3">
    <dataValidation type="list" allowBlank="1" showInputMessage="1" showErrorMessage="1" sqref="D15:D16 D19:D22" xr:uid="{2D34F5FC-8957-4026-B735-4EEE8ED566B2}">
      <formula1>"Unidad,Porcentaje,Monetario"</formula1>
    </dataValidation>
    <dataValidation type="list" allowBlank="1" showInputMessage="1" showErrorMessage="1" sqref="D17:D18 D23:D33" xr:uid="{9F077FF4-A18E-4192-9E17-7E37694BC6FF}">
      <formula1>"Unidad,Porcentaje,Monetario"</formula1>
      <formula2>0</formula2>
    </dataValidation>
    <dataValidation type="list" allowBlank="1" showInputMessage="1" showErrorMessage="1" sqref="F15:F33" xr:uid="{9823C99C-2567-4F17-9DAA-261DE169C971}">
      <formula1>"A,B,C"</formula1>
    </dataValidation>
  </dataValidations>
  <pageMargins left="0.25" right="0.25" top="0.75" bottom="0.75" header="0.3" footer="0.3"/>
  <pageSetup paperSize="5" scale="3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32</vt:i4>
      </vt:variant>
    </vt:vector>
  </HeadingPairs>
  <TitlesOfParts>
    <vt:vector size="50" baseType="lpstr">
      <vt:lpstr>Presentación</vt:lpstr>
      <vt:lpstr>Introducción</vt:lpstr>
      <vt:lpstr>Contenido</vt:lpstr>
      <vt:lpstr>Comunicaciones</vt:lpstr>
      <vt:lpstr>Normas, sistemas, supervisión</vt:lpstr>
      <vt:lpstr>Comercialización</vt:lpstr>
      <vt:lpstr>DAF</vt:lpstr>
      <vt:lpstr>Juridico</vt:lpstr>
      <vt:lpstr>Dirección Agropecuaria</vt:lpstr>
      <vt:lpstr>Dirección ejecutiva</vt:lpstr>
      <vt:lpstr>Gestión de Programas</vt:lpstr>
      <vt:lpstr>OAI</vt:lpstr>
      <vt:lpstr>Recursos Humanos</vt:lpstr>
      <vt:lpstr>Seguridad Militar</vt:lpstr>
      <vt:lpstr>TIC</vt:lpstr>
      <vt:lpstr>Programas</vt:lpstr>
      <vt:lpstr>Logística</vt:lpstr>
      <vt:lpstr>P&amp;D </vt:lpstr>
      <vt:lpstr>Comercialización!Área_de_impresión</vt:lpstr>
      <vt:lpstr>Comunicaciones!Área_de_impresión</vt:lpstr>
      <vt:lpstr>Contenido!Área_de_impresión</vt:lpstr>
      <vt:lpstr>DAF!Área_de_impresión</vt:lpstr>
      <vt:lpstr>'Dirección Agropecuaria'!Área_de_impresión</vt:lpstr>
      <vt:lpstr>'Dirección ejecutiva'!Área_de_impresión</vt:lpstr>
      <vt:lpstr>'Gestión de Programas'!Área_de_impresión</vt:lpstr>
      <vt:lpstr>Introducción!Área_de_impresión</vt:lpstr>
      <vt:lpstr>Juridico!Área_de_impresión</vt:lpstr>
      <vt:lpstr>Logística!Área_de_impresión</vt:lpstr>
      <vt:lpstr>'Normas, sistemas, supervisión'!Área_de_impresión</vt:lpstr>
      <vt:lpstr>OAI!Área_de_impresión</vt:lpstr>
      <vt:lpstr>'P&amp;D '!Área_de_impresión</vt:lpstr>
      <vt:lpstr>Presentación!Área_de_impresión</vt:lpstr>
      <vt:lpstr>Programas!Área_de_impresión</vt:lpstr>
      <vt:lpstr>'Recursos Humanos'!Área_de_impresión</vt:lpstr>
      <vt:lpstr>'Seguridad Militar'!Área_de_impresión</vt:lpstr>
      <vt:lpstr>TIC!Área_de_impresión</vt:lpstr>
      <vt:lpstr>Comercialización!Títulos_a_imprimir</vt:lpstr>
      <vt:lpstr>Comunicaciones!Títulos_a_imprimir</vt:lpstr>
      <vt:lpstr>DAF!Títulos_a_imprimir</vt:lpstr>
      <vt:lpstr>'Dirección Agropecuaria'!Títulos_a_imprimir</vt:lpstr>
      <vt:lpstr>'Dirección ejecutiva'!Títulos_a_imprimir</vt:lpstr>
      <vt:lpstr>Juridico!Títulos_a_imprimir</vt:lpstr>
      <vt:lpstr>Logística!Títulos_a_imprimir</vt:lpstr>
      <vt:lpstr>'Normas, sistemas, supervisión'!Títulos_a_imprimir</vt:lpstr>
      <vt:lpstr>OAI!Títulos_a_imprimir</vt:lpstr>
      <vt:lpstr>'P&amp;D '!Títulos_a_imprimir</vt:lpstr>
      <vt:lpstr>Programas!Títulos_a_imprimir</vt:lpstr>
      <vt:lpstr>'Recursos Humanos'!Títulos_a_imprimir</vt:lpstr>
      <vt:lpstr>'Seguridad Militar'!Títulos_a_imprimir</vt:lpstr>
      <vt:lpstr>TIC!Títulos_a_imprimir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Ysabel Pena Ventura</dc:creator>
  <cp:lastModifiedBy>Albania de Jesus Diaz Lopez</cp:lastModifiedBy>
  <cp:lastPrinted>2024-01-16T19:48:37Z</cp:lastPrinted>
  <dcterms:created xsi:type="dcterms:W3CDTF">2023-11-07T13:45:03Z</dcterms:created>
  <dcterms:modified xsi:type="dcterms:W3CDTF">2024-01-18T19:21:21Z</dcterms:modified>
</cp:coreProperties>
</file>