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Z:\PPP\PPP - Seguimiento Plan Operativo Anual (POA)\2025\"/>
    </mc:Choice>
  </mc:AlternateContent>
  <xr:revisionPtr revIDLastSave="0" documentId="13_ncr:1_{128446FC-53C5-48E9-B610-DA8E40AF50DB}" xr6:coauthVersionLast="47" xr6:coauthVersionMax="47" xr10:uidLastSave="{00000000-0000-0000-0000-000000000000}"/>
  <bookViews>
    <workbookView xWindow="-120" yWindow="-120" windowWidth="24240" windowHeight="13140" xr2:uid="{3141DCB9-6F98-4EED-9C7B-95F29494A21E}"/>
  </bookViews>
  <sheets>
    <sheet name="Presentación" sheetId="1" r:id="rId1"/>
    <sheet name="Introducción" sheetId="2" r:id="rId2"/>
    <sheet name="Contenido" sheetId="20" r:id="rId3"/>
    <sheet name="Comunicaciones" sheetId="3" r:id="rId4"/>
    <sheet name="NSSS" sheetId="4" r:id="rId5"/>
    <sheet name="Planificación" sheetId="18" r:id="rId6"/>
    <sheet name="Seguridad Militar" sheetId="6" r:id="rId7"/>
    <sheet name="TIC" sheetId="7" r:id="rId8"/>
    <sheet name="Juridica" sheetId="8" r:id="rId9"/>
    <sheet name="DAF" sheetId="15" r:id="rId10"/>
    <sheet name="Agropecuaria" sheetId="17" r:id="rId11"/>
    <sheet name="Logística" sheetId="16" r:id="rId12"/>
    <sheet name="Comercialización" sheetId="10" r:id="rId13"/>
    <sheet name="Programas" sheetId="11" r:id="rId14"/>
    <sheet name="Recursos Humanos" sheetId="12" r:id="rId15"/>
    <sheet name="Dirección Ejecutiva" sheetId="13" r:id="rId16"/>
    <sheet name="OAI" sheetId="14" r:id="rId17"/>
  </sheets>
  <definedNames>
    <definedName name="___xlfn_IFERROR" localSheetId="12">#REF!</definedName>
    <definedName name="___xlfn_IFERROR" localSheetId="2">#REF!</definedName>
    <definedName name="___xlfn_IFERROR" localSheetId="9">#REF!</definedName>
    <definedName name="___xlfn_IFERROR" localSheetId="8">#REF!</definedName>
    <definedName name="___xlfn_IFERROR" localSheetId="11">#REF!</definedName>
    <definedName name="___xlfn_IFERROR" localSheetId="5">#REF!</definedName>
    <definedName name="___xlfn_IFERROR" localSheetId="0">#REF!</definedName>
    <definedName name="___xlfn_IFERROR" localSheetId="14">#REF!</definedName>
    <definedName name="___xlfn_IFERROR">#REF!</definedName>
    <definedName name="__xlfn_IFERROR" localSheetId="12">#REF!</definedName>
    <definedName name="__xlfn_IFERROR" localSheetId="9">#REF!</definedName>
    <definedName name="__xlfn_IFERROR" localSheetId="8">#REF!</definedName>
    <definedName name="__xlfn_IFERROR" localSheetId="11">#REF!</definedName>
    <definedName name="__xlfn_IFERROR" localSheetId="5">#REF!</definedName>
    <definedName name="__xlfn_IFERROR" localSheetId="0">#REF!</definedName>
    <definedName name="__xlfn_IFERROR" localSheetId="14">#REF!</definedName>
    <definedName name="__xlfn_IFERROR">#REF!</definedName>
    <definedName name="_xlnm.Print_Area" localSheetId="10">Agropecuaria!$A$1:$P$40</definedName>
    <definedName name="_xlnm.Print_Area" localSheetId="12">Comercialización!$A$7:$P$20</definedName>
    <definedName name="_xlnm.Print_Area" localSheetId="3">Comunicaciones!$A$1:$AJ$21</definedName>
    <definedName name="_xlnm.Print_Area" localSheetId="2">Contenido!$A$1:$A$28</definedName>
    <definedName name="_xlnm.Print_Area" localSheetId="9">DAF!$A$2:$P$28</definedName>
    <definedName name="_xlnm.Print_Area" localSheetId="15">'Dirección Ejecutiva'!$A$1:$AJ$18</definedName>
    <definedName name="_xlnm.Print_Area" localSheetId="1">Introducción!$A$1:$I$46</definedName>
    <definedName name="_xlnm.Print_Area" localSheetId="8">Juridica!$A$1:$P$20</definedName>
    <definedName name="_xlnm.Print_Area" localSheetId="11">Logística!$A$1:$P$18</definedName>
    <definedName name="_xlnm.Print_Area" localSheetId="16">OAI!$A$1:$AJ$17</definedName>
    <definedName name="_xlnm.Print_Area" localSheetId="5">Planificación!$A$1:$AJ$19</definedName>
    <definedName name="_xlnm.Print_Area" localSheetId="0">Presentación!$A$1:$J$62</definedName>
    <definedName name="_xlnm.Print_Area" localSheetId="13">Programas!$A$1:$P$22</definedName>
    <definedName name="_xlnm.Print_Area" localSheetId="14">'Recursos Humanos'!$A$6:$P$34</definedName>
    <definedName name="_xlnm.Print_Area" localSheetId="6">'Seguridad Militar'!$A$1:$P$19</definedName>
    <definedName name="_xlnm.Print_Area" localSheetId="7">TIC!$A$1:$AJ$24</definedName>
    <definedName name="pfgdfg" localSheetId="12">#REF!</definedName>
    <definedName name="pfgdfg" localSheetId="2">#REF!</definedName>
    <definedName name="pfgdfg" localSheetId="9">#REF!</definedName>
    <definedName name="pfgdfg" localSheetId="1">#REF!</definedName>
    <definedName name="pfgdfg" localSheetId="8">#REF!</definedName>
    <definedName name="pfgdfg" localSheetId="11">#REF!</definedName>
    <definedName name="pfgdfg" localSheetId="5">#REF!</definedName>
    <definedName name="pfgdfg" localSheetId="0">#REF!</definedName>
    <definedName name="pfgdfg" localSheetId="14">#REF!</definedName>
    <definedName name="pfgdfg">#REF!</definedName>
    <definedName name="_xlnm.Print_Titles" localSheetId="10">Agropecuaria!$14:$15</definedName>
    <definedName name="_xlnm.Print_Titles" localSheetId="12">Comercialización!$15:$16</definedName>
    <definedName name="_xlnm.Print_Titles" localSheetId="9">DAF!$15:$16</definedName>
    <definedName name="_xlnm.Print_Titles" localSheetId="11">Logística!$13:$14</definedName>
    <definedName name="_xlnm.Print_Titles" localSheetId="4">NSSS!$16:$17</definedName>
    <definedName name="_xlnm.Print_Titles" localSheetId="13">Programas!$13:$14</definedName>
    <definedName name="_xlnm.Print_Titles" localSheetId="14">'Recursos Humanos'!$13:$14</definedName>
    <definedName name="_xlnm.Print_Titles" localSheetId="6">'Seguridad Militar'!$13:$14</definedName>
    <definedName name="_xlnm.Print_Titles" localSheetId="7">TIC!$13:$14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38" i="18" l="1"/>
  <c r="E38" i="18" s="1"/>
  <c r="AI38" i="18"/>
  <c r="AE38" i="18"/>
  <c r="J38" i="18" s="1"/>
  <c r="AA38" i="18"/>
  <c r="W38" i="18"/>
  <c r="H38" i="18" s="1"/>
  <c r="K38" i="18"/>
  <c r="I38" i="18"/>
  <c r="AI37" i="18"/>
  <c r="K37" i="18" s="1"/>
  <c r="AE37" i="18"/>
  <c r="J37" i="18" s="1"/>
  <c r="AA37" i="18"/>
  <c r="W37" i="18"/>
  <c r="I37" i="18"/>
  <c r="H37" i="18"/>
  <c r="AJ36" i="18"/>
  <c r="E36" i="18" s="1"/>
  <c r="AI36" i="18"/>
  <c r="K36" i="18" s="1"/>
  <c r="AE36" i="18"/>
  <c r="J36" i="18" s="1"/>
  <c r="AA36" i="18"/>
  <c r="W36" i="18"/>
  <c r="I36" i="18"/>
  <c r="H36" i="18"/>
  <c r="AI35" i="18"/>
  <c r="K35" i="18" s="1"/>
  <c r="AE35" i="18"/>
  <c r="J35" i="18" s="1"/>
  <c r="AA35" i="18"/>
  <c r="W35" i="18"/>
  <c r="I35" i="18"/>
  <c r="H35" i="18"/>
  <c r="AJ34" i="18"/>
  <c r="E34" i="18" s="1"/>
  <c r="AI34" i="18"/>
  <c r="AE34" i="18"/>
  <c r="J34" i="18" s="1"/>
  <c r="AA34" i="18"/>
  <c r="I34" i="18" s="1"/>
  <c r="W34" i="18"/>
  <c r="H34" i="18" s="1"/>
  <c r="K34" i="18"/>
  <c r="AI33" i="18"/>
  <c r="K33" i="18" s="1"/>
  <c r="AE33" i="18"/>
  <c r="J33" i="18" s="1"/>
  <c r="AA33" i="18"/>
  <c r="W33" i="18"/>
  <c r="H33" i="18" s="1"/>
  <c r="I33" i="18"/>
  <c r="AI32" i="18"/>
  <c r="K32" i="18" s="1"/>
  <c r="AE32" i="18"/>
  <c r="J32" i="18" s="1"/>
  <c r="AA32" i="18"/>
  <c r="I32" i="18" s="1"/>
  <c r="W32" i="18"/>
  <c r="H32" i="18" s="1"/>
  <c r="AI31" i="18"/>
  <c r="AE31" i="18"/>
  <c r="AA31" i="18"/>
  <c r="I31" i="18" s="1"/>
  <c r="W31" i="18"/>
  <c r="H31" i="18" s="1"/>
  <c r="K31" i="18"/>
  <c r="J31" i="18"/>
  <c r="AJ30" i="18"/>
  <c r="E30" i="18" s="1"/>
  <c r="AI30" i="18"/>
  <c r="AE30" i="18"/>
  <c r="AA30" i="18"/>
  <c r="W30" i="18"/>
  <c r="K30" i="18"/>
  <c r="J30" i="18"/>
  <c r="I30" i="18"/>
  <c r="H30" i="18"/>
  <c r="AI29" i="18"/>
  <c r="K29" i="18" s="1"/>
  <c r="AE29" i="18"/>
  <c r="AJ29" i="18" s="1"/>
  <c r="E29" i="18" s="1"/>
  <c r="AA29" i="18"/>
  <c r="W29" i="18"/>
  <c r="I29" i="18"/>
  <c r="H29" i="18"/>
  <c r="AJ28" i="18"/>
  <c r="E28" i="18" s="1"/>
  <c r="AI28" i="18"/>
  <c r="AE28" i="18"/>
  <c r="J28" i="18" s="1"/>
  <c r="AA28" i="18"/>
  <c r="I28" i="18" s="1"/>
  <c r="W28" i="18"/>
  <c r="H28" i="18" s="1"/>
  <c r="K28" i="18"/>
  <c r="AI27" i="18"/>
  <c r="K27" i="18" s="1"/>
  <c r="AE27" i="18"/>
  <c r="AJ27" i="18" s="1"/>
  <c r="E27" i="18" s="1"/>
  <c r="AA27" i="18"/>
  <c r="I27" i="18" s="1"/>
  <c r="W27" i="18"/>
  <c r="H27" i="18" s="1"/>
  <c r="AI26" i="18"/>
  <c r="K26" i="18" s="1"/>
  <c r="AE26" i="18"/>
  <c r="J26" i="18" s="1"/>
  <c r="AA26" i="18"/>
  <c r="I26" i="18" s="1"/>
  <c r="W26" i="18"/>
  <c r="H26" i="18" s="1"/>
  <c r="AI25" i="18"/>
  <c r="AE25" i="18"/>
  <c r="AA25" i="18"/>
  <c r="I25" i="18" s="1"/>
  <c r="W25" i="18"/>
  <c r="H25" i="18" s="1"/>
  <c r="K25" i="18"/>
  <c r="J25" i="18"/>
  <c r="AJ24" i="18"/>
  <c r="E24" i="18" s="1"/>
  <c r="AI24" i="18"/>
  <c r="AE24" i="18"/>
  <c r="AA24" i="18"/>
  <c r="W24" i="18"/>
  <c r="K24" i="18"/>
  <c r="J24" i="18"/>
  <c r="I24" i="18"/>
  <c r="H24" i="18"/>
  <c r="AI23" i="18"/>
  <c r="K23" i="18" s="1"/>
  <c r="AE23" i="18"/>
  <c r="AJ23" i="18" s="1"/>
  <c r="E23" i="18" s="1"/>
  <c r="AA23" i="18"/>
  <c r="W23" i="18"/>
  <c r="I23" i="18"/>
  <c r="H23" i="18"/>
  <c r="AJ22" i="18"/>
  <c r="E22" i="18" s="1"/>
  <c r="AI22" i="18"/>
  <c r="AE22" i="18"/>
  <c r="J22" i="18" s="1"/>
  <c r="AA22" i="18"/>
  <c r="I22" i="18" s="1"/>
  <c r="W22" i="18"/>
  <c r="H22" i="18" s="1"/>
  <c r="K22" i="18"/>
  <c r="AI21" i="18"/>
  <c r="K21" i="18" s="1"/>
  <c r="AE21" i="18"/>
  <c r="J21" i="18" s="1"/>
  <c r="AA21" i="18"/>
  <c r="I21" i="18" s="1"/>
  <c r="W21" i="18"/>
  <c r="H21" i="18" s="1"/>
  <c r="AI20" i="18"/>
  <c r="K20" i="18" s="1"/>
  <c r="AE20" i="18"/>
  <c r="J20" i="18" s="1"/>
  <c r="AA20" i="18"/>
  <c r="I20" i="18" s="1"/>
  <c r="W20" i="18"/>
  <c r="H20" i="18" s="1"/>
  <c r="AI19" i="18"/>
  <c r="AE19" i="18"/>
  <c r="AA19" i="18"/>
  <c r="I19" i="18" s="1"/>
  <c r="W19" i="18"/>
  <c r="H19" i="18" s="1"/>
  <c r="K19" i="18"/>
  <c r="J19" i="18"/>
  <c r="AJ18" i="18"/>
  <c r="E18" i="18" s="1"/>
  <c r="AI18" i="18"/>
  <c r="AE18" i="18"/>
  <c r="AA18" i="18"/>
  <c r="W18" i="18"/>
  <c r="K18" i="18"/>
  <c r="J18" i="18"/>
  <c r="I18" i="18"/>
  <c r="H18" i="18"/>
  <c r="AI17" i="18"/>
  <c r="K17" i="18" s="1"/>
  <c r="AE17" i="18"/>
  <c r="AJ17" i="18" s="1"/>
  <c r="E17" i="18" s="1"/>
  <c r="AA17" i="18"/>
  <c r="W17" i="18"/>
  <c r="I17" i="18"/>
  <c r="H17" i="18"/>
  <c r="AJ16" i="18"/>
  <c r="E16" i="18" s="1"/>
  <c r="AI16" i="18"/>
  <c r="AE16" i="18"/>
  <c r="J16" i="18" s="1"/>
  <c r="AA16" i="18"/>
  <c r="I16" i="18" s="1"/>
  <c r="W16" i="18"/>
  <c r="H16" i="18" s="1"/>
  <c r="K16" i="18"/>
  <c r="AI15" i="18"/>
  <c r="K15" i="18" s="1"/>
  <c r="AE15" i="18"/>
  <c r="J15" i="18" s="1"/>
  <c r="AA15" i="18"/>
  <c r="I15" i="18" s="1"/>
  <c r="W15" i="18"/>
  <c r="H15" i="18" s="1"/>
  <c r="AI29" i="17"/>
  <c r="AE29" i="17"/>
  <c r="AA29" i="17"/>
  <c r="W29" i="17"/>
  <c r="AI28" i="17"/>
  <c r="AE28" i="17"/>
  <c r="AJ28" i="17" s="1"/>
  <c r="AA28" i="17"/>
  <c r="W28" i="17"/>
  <c r="AI27" i="17"/>
  <c r="AJ27" i="17" s="1"/>
  <c r="AE27" i="17"/>
  <c r="AA27" i="17"/>
  <c r="W27" i="17"/>
  <c r="AI26" i="17"/>
  <c r="AJ26" i="17" s="1"/>
  <c r="AE26" i="17"/>
  <c r="AA26" i="17"/>
  <c r="W26" i="17"/>
  <c r="AI25" i="17"/>
  <c r="AJ25" i="17" s="1"/>
  <c r="AE25" i="17"/>
  <c r="AA25" i="17"/>
  <c r="W25" i="17"/>
  <c r="AI24" i="17"/>
  <c r="AJ24" i="17" s="1"/>
  <c r="AE24" i="17"/>
  <c r="AA24" i="17"/>
  <c r="W24" i="17"/>
  <c r="AI23" i="17"/>
  <c r="AE23" i="17"/>
  <c r="AJ23" i="17" s="1"/>
  <c r="AA23" i="17"/>
  <c r="W23" i="17"/>
  <c r="AI22" i="17"/>
  <c r="AJ22" i="17" s="1"/>
  <c r="AE22" i="17"/>
  <c r="AA22" i="17"/>
  <c r="W22" i="17"/>
  <c r="AJ21" i="17"/>
  <c r="AI21" i="17"/>
  <c r="AE21" i="17"/>
  <c r="AA21" i="17"/>
  <c r="W21" i="17"/>
  <c r="AI20" i="17"/>
  <c r="AJ20" i="17" s="1"/>
  <c r="AE20" i="17"/>
  <c r="AA20" i="17"/>
  <c r="W20" i="17"/>
  <c r="AI19" i="17"/>
  <c r="AJ19" i="17" s="1"/>
  <c r="AE19" i="17"/>
  <c r="AA19" i="17"/>
  <c r="W19" i="17"/>
  <c r="AI18" i="17"/>
  <c r="AJ18" i="17" s="1"/>
  <c r="AE18" i="17"/>
  <c r="AA18" i="17"/>
  <c r="W18" i="17"/>
  <c r="AI17" i="17"/>
  <c r="AJ17" i="17" s="1"/>
  <c r="AE17" i="17"/>
  <c r="AA17" i="17"/>
  <c r="W17" i="17"/>
  <c r="AI16" i="17"/>
  <c r="AJ16" i="17" s="1"/>
  <c r="AE16" i="17"/>
  <c r="AA16" i="17"/>
  <c r="W16" i="17"/>
  <c r="AI18" i="16"/>
  <c r="K18" i="16" s="1"/>
  <c r="AE18" i="16"/>
  <c r="AJ18" i="16" s="1"/>
  <c r="E18" i="16" s="1"/>
  <c r="AA18" i="16"/>
  <c r="I18" i="16" s="1"/>
  <c r="W18" i="16"/>
  <c r="H18" i="16" s="1"/>
  <c r="AI17" i="16"/>
  <c r="K17" i="16" s="1"/>
  <c r="AE17" i="16"/>
  <c r="J17" i="16" s="1"/>
  <c r="AA17" i="16"/>
  <c r="I17" i="16" s="1"/>
  <c r="W17" i="16"/>
  <c r="H17" i="16" s="1"/>
  <c r="AI16" i="16"/>
  <c r="K16" i="16" s="1"/>
  <c r="AE16" i="16"/>
  <c r="AA16" i="16"/>
  <c r="I16" i="16" s="1"/>
  <c r="W16" i="16"/>
  <c r="H16" i="16" s="1"/>
  <c r="J16" i="16"/>
  <c r="AI15" i="16"/>
  <c r="AE15" i="16"/>
  <c r="AA15" i="16"/>
  <c r="W15" i="16"/>
  <c r="AJ15" i="16" s="1"/>
  <c r="E15" i="16" s="1"/>
  <c r="K15" i="16"/>
  <c r="J15" i="16"/>
  <c r="I15" i="16"/>
  <c r="H15" i="16"/>
  <c r="AJ37" i="18" l="1"/>
  <c r="E37" i="18" s="1"/>
  <c r="AJ15" i="18"/>
  <c r="E15" i="18" s="1"/>
  <c r="AJ33" i="18"/>
  <c r="E33" i="18" s="1"/>
  <c r="J17" i="18"/>
  <c r="AJ20" i="18"/>
  <c r="E20" i="18" s="1"/>
  <c r="J23" i="18"/>
  <c r="AJ26" i="18"/>
  <c r="E26" i="18" s="1"/>
  <c r="J29" i="18"/>
  <c r="AJ32" i="18"/>
  <c r="E32" i="18" s="1"/>
  <c r="AJ19" i="18"/>
  <c r="E19" i="18" s="1"/>
  <c r="AJ25" i="18"/>
  <c r="E25" i="18" s="1"/>
  <c r="AJ31" i="18"/>
  <c r="E31" i="18" s="1"/>
  <c r="AJ21" i="18"/>
  <c r="E21" i="18" s="1"/>
  <c r="J27" i="18"/>
  <c r="AJ35" i="18"/>
  <c r="E35" i="18" s="1"/>
  <c r="AJ17" i="16"/>
  <c r="E17" i="16" s="1"/>
  <c r="AJ16" i="16"/>
  <c r="E16" i="16" s="1"/>
  <c r="J18" i="16"/>
  <c r="AJ28" i="15" l="1"/>
  <c r="E28" i="15" s="1"/>
  <c r="AI28" i="15"/>
  <c r="K28" i="15" s="1"/>
  <c r="AE28" i="15"/>
  <c r="J28" i="15" s="1"/>
  <c r="AA28" i="15"/>
  <c r="I28" i="15" s="1"/>
  <c r="W28" i="15"/>
  <c r="H28" i="15" s="1"/>
  <c r="AJ27" i="15"/>
  <c r="E27" i="15" s="1"/>
  <c r="AI27" i="15"/>
  <c r="AE27" i="15"/>
  <c r="J27" i="15" s="1"/>
  <c r="AA27" i="15"/>
  <c r="I27" i="15" s="1"/>
  <c r="W27" i="15"/>
  <c r="H27" i="15" s="1"/>
  <c r="K27" i="15"/>
  <c r="AJ26" i="15"/>
  <c r="E26" i="15" s="1"/>
  <c r="AI26" i="15"/>
  <c r="AE26" i="15"/>
  <c r="AA26" i="15"/>
  <c r="W26" i="15"/>
  <c r="H26" i="15" s="1"/>
  <c r="K26" i="15"/>
  <c r="J26" i="15"/>
  <c r="I26" i="15"/>
  <c r="AI25" i="15"/>
  <c r="AE25" i="15"/>
  <c r="AA25" i="15"/>
  <c r="W25" i="15"/>
  <c r="AJ25" i="15" s="1"/>
  <c r="E25" i="15" s="1"/>
  <c r="K25" i="15"/>
  <c r="J25" i="15"/>
  <c r="I25" i="15"/>
  <c r="H25" i="15"/>
  <c r="AJ24" i="15"/>
  <c r="E24" i="15" s="1"/>
  <c r="AI24" i="15"/>
  <c r="AE24" i="15"/>
  <c r="AA24" i="15"/>
  <c r="W24" i="15"/>
  <c r="K24" i="15"/>
  <c r="J24" i="15"/>
  <c r="I24" i="15"/>
  <c r="H24" i="15"/>
  <c r="AJ23" i="15"/>
  <c r="E23" i="15" s="1"/>
  <c r="AI23" i="15"/>
  <c r="K23" i="15" s="1"/>
  <c r="AE23" i="15"/>
  <c r="J23" i="15" s="1"/>
  <c r="AA23" i="15"/>
  <c r="W23" i="15"/>
  <c r="I23" i="15"/>
  <c r="H23" i="15"/>
  <c r="AI22" i="15"/>
  <c r="K22" i="15" s="1"/>
  <c r="AE22" i="15"/>
  <c r="J22" i="15" s="1"/>
  <c r="AA22" i="15"/>
  <c r="I22" i="15" s="1"/>
  <c r="W22" i="15"/>
  <c r="AJ22" i="15" s="1"/>
  <c r="E22" i="15" s="1"/>
  <c r="AI21" i="15"/>
  <c r="AE21" i="15"/>
  <c r="AA21" i="15"/>
  <c r="I21" i="15" s="1"/>
  <c r="W21" i="15"/>
  <c r="AJ21" i="15" s="1"/>
  <c r="E21" i="15" s="1"/>
  <c r="K21" i="15"/>
  <c r="J21" i="15"/>
  <c r="AI20" i="15"/>
  <c r="AE20" i="15"/>
  <c r="AA20" i="15"/>
  <c r="W20" i="15"/>
  <c r="AJ20" i="15" s="1"/>
  <c r="E20" i="15" s="1"/>
  <c r="K20" i="15"/>
  <c r="J20" i="15"/>
  <c r="I20" i="15"/>
  <c r="H20" i="15"/>
  <c r="AI19" i="15"/>
  <c r="AE19" i="15"/>
  <c r="AA19" i="15"/>
  <c r="W19" i="15"/>
  <c r="AJ19" i="15" s="1"/>
  <c r="E19" i="15" s="1"/>
  <c r="K19" i="15"/>
  <c r="J19" i="15"/>
  <c r="I19" i="15"/>
  <c r="H19" i="15"/>
  <c r="AI18" i="15"/>
  <c r="K18" i="15" s="1"/>
  <c r="E18" i="15" s="1"/>
  <c r="AE18" i="15"/>
  <c r="AA18" i="15"/>
  <c r="W18" i="15"/>
  <c r="J18" i="15"/>
  <c r="I18" i="15"/>
  <c r="H18" i="15"/>
  <c r="AI17" i="15"/>
  <c r="AE17" i="15"/>
  <c r="AA17" i="15"/>
  <c r="AJ17" i="15" s="1"/>
  <c r="W17" i="15"/>
  <c r="E17" i="15"/>
  <c r="AI17" i="14"/>
  <c r="K17" i="14" s="1"/>
  <c r="AE17" i="14"/>
  <c r="J17" i="14" s="1"/>
  <c r="AA17" i="14"/>
  <c r="I17" i="14" s="1"/>
  <c r="W17" i="14"/>
  <c r="AJ17" i="14" s="1"/>
  <c r="E17" i="14" s="1"/>
  <c r="AJ16" i="14"/>
  <c r="E16" i="14" s="1"/>
  <c r="AI16" i="14"/>
  <c r="K16" i="14" s="1"/>
  <c r="AE16" i="14"/>
  <c r="J16" i="14" s="1"/>
  <c r="AA16" i="14"/>
  <c r="I16" i="14" s="1"/>
  <c r="W16" i="14"/>
  <c r="H16" i="14" s="1"/>
  <c r="AJ15" i="14"/>
  <c r="E15" i="14" s="1"/>
  <c r="AI15" i="14"/>
  <c r="AE15" i="14"/>
  <c r="AA15" i="14"/>
  <c r="I15" i="14" s="1"/>
  <c r="W15" i="14"/>
  <c r="H15" i="14" s="1"/>
  <c r="K15" i="14"/>
  <c r="J15" i="14"/>
  <c r="H21" i="15" l="1"/>
  <c r="H22" i="15"/>
  <c r="H17" i="14"/>
  <c r="AJ18" i="13" l="1"/>
  <c r="AI18" i="13"/>
  <c r="AE18" i="13"/>
  <c r="AA18" i="13"/>
  <c r="AJ17" i="13"/>
  <c r="AI17" i="13"/>
  <c r="AE17" i="13"/>
  <c r="AA17" i="13"/>
  <c r="W17" i="13"/>
  <c r="AI16" i="13"/>
  <c r="AE16" i="13"/>
  <c r="AA16" i="13"/>
  <c r="W16" i="13"/>
  <c r="AJ16" i="13" s="1"/>
  <c r="AI15" i="13"/>
  <c r="AJ34" i="12"/>
  <c r="AI34" i="12"/>
  <c r="K34" i="12" s="1"/>
  <c r="AE34" i="12"/>
  <c r="J34" i="12" s="1"/>
  <c r="AA34" i="12"/>
  <c r="I34" i="12" s="1"/>
  <c r="W34" i="12"/>
  <c r="H34" i="12" s="1"/>
  <c r="O34" i="12"/>
  <c r="AJ33" i="12"/>
  <c r="AI33" i="12"/>
  <c r="AE33" i="12"/>
  <c r="AA33" i="12"/>
  <c r="W33" i="12"/>
  <c r="AI32" i="12"/>
  <c r="AJ32" i="12" s="1"/>
  <c r="AE32" i="12"/>
  <c r="AA32" i="12"/>
  <c r="W32" i="12"/>
  <c r="J32" i="12"/>
  <c r="I32" i="12"/>
  <c r="H32" i="12"/>
  <c r="AI31" i="12"/>
  <c r="K31" i="12" s="1"/>
  <c r="AE31" i="12"/>
  <c r="J31" i="12" s="1"/>
  <c r="AA31" i="12"/>
  <c r="AJ31" i="12" s="1"/>
  <c r="W31" i="12"/>
  <c r="H31" i="12"/>
  <c r="AJ30" i="12"/>
  <c r="AI30" i="12"/>
  <c r="AE30" i="12"/>
  <c r="J30" i="12" s="1"/>
  <c r="AA30" i="12"/>
  <c r="I30" i="12" s="1"/>
  <c r="W30" i="12"/>
  <c r="H30" i="12" s="1"/>
  <c r="K30" i="12"/>
  <c r="AI29" i="12"/>
  <c r="AJ29" i="12" s="1"/>
  <c r="AE29" i="12"/>
  <c r="AA29" i="12"/>
  <c r="W29" i="12"/>
  <c r="AI28" i="12"/>
  <c r="AA28" i="12"/>
  <c r="AJ28" i="12" s="1"/>
  <c r="W28" i="12"/>
  <c r="E28" i="12"/>
  <c r="AI27" i="12"/>
  <c r="K27" i="12" s="1"/>
  <c r="AE27" i="12"/>
  <c r="J27" i="12" s="1"/>
  <c r="AA27" i="12"/>
  <c r="I27" i="12" s="1"/>
  <c r="W27" i="12"/>
  <c r="AJ27" i="12" s="1"/>
  <c r="O27" i="12"/>
  <c r="H27" i="12"/>
  <c r="AI26" i="12"/>
  <c r="AE26" i="12"/>
  <c r="AA26" i="12"/>
  <c r="W26" i="12"/>
  <c r="H26" i="12" s="1"/>
  <c r="AI25" i="12"/>
  <c r="AE25" i="12"/>
  <c r="AA25" i="12"/>
  <c r="W25" i="12"/>
  <c r="AJ25" i="12" s="1"/>
  <c r="AI24" i="12"/>
  <c r="AE24" i="12"/>
  <c r="AA24" i="12"/>
  <c r="W24" i="12"/>
  <c r="AJ24" i="12" s="1"/>
  <c r="AJ23" i="12"/>
  <c r="AI23" i="12"/>
  <c r="K23" i="12" s="1"/>
  <c r="AE23" i="12"/>
  <c r="AA23" i="12"/>
  <c r="W23" i="12"/>
  <c r="J23" i="12"/>
  <c r="E23" i="12" s="1"/>
  <c r="I23" i="12"/>
  <c r="H23" i="12"/>
  <c r="AI22" i="12"/>
  <c r="K22" i="12" s="1"/>
  <c r="AE22" i="12"/>
  <c r="J22" i="12" s="1"/>
  <c r="AA22" i="12"/>
  <c r="I22" i="12" s="1"/>
  <c r="W22" i="12"/>
  <c r="AJ22" i="12" s="1"/>
  <c r="H22" i="12"/>
  <c r="E22" i="12" s="1"/>
  <c r="AI21" i="12"/>
  <c r="AE21" i="12"/>
  <c r="AA21" i="12"/>
  <c r="I21" i="12" s="1"/>
  <c r="W21" i="12"/>
  <c r="H21" i="12" s="1"/>
  <c r="E21" i="12" s="1"/>
  <c r="K21" i="12"/>
  <c r="J21" i="12"/>
  <c r="AJ20" i="12"/>
  <c r="AI20" i="12"/>
  <c r="AE20" i="12"/>
  <c r="AA20" i="12"/>
  <c r="I20" i="12" s="1"/>
  <c r="W20" i="12"/>
  <c r="K20" i="12"/>
  <c r="J20" i="12"/>
  <c r="H20" i="12"/>
  <c r="E20" i="12" s="1"/>
  <c r="AI19" i="12"/>
  <c r="K19" i="12" s="1"/>
  <c r="AE19" i="12"/>
  <c r="J19" i="12" s="1"/>
  <c r="AA19" i="12"/>
  <c r="AJ19" i="12" s="1"/>
  <c r="W19" i="12"/>
  <c r="I19" i="12"/>
  <c r="H19" i="12"/>
  <c r="AI18" i="12"/>
  <c r="AE18" i="12"/>
  <c r="J18" i="12" s="1"/>
  <c r="AA18" i="12"/>
  <c r="I18" i="12" s="1"/>
  <c r="W18" i="12"/>
  <c r="AJ18" i="12" s="1"/>
  <c r="K18" i="12"/>
  <c r="AJ17" i="12"/>
  <c r="AI17" i="12"/>
  <c r="K17" i="12" s="1"/>
  <c r="AE17" i="12"/>
  <c r="AA17" i="12"/>
  <c r="I17" i="12" s="1"/>
  <c r="W17" i="12"/>
  <c r="H17" i="12" s="1"/>
  <c r="E17" i="12" s="1"/>
  <c r="J17" i="12"/>
  <c r="AI16" i="12"/>
  <c r="K16" i="12" s="1"/>
  <c r="AE16" i="12"/>
  <c r="J16" i="12" s="1"/>
  <c r="AA16" i="12"/>
  <c r="I16" i="12" s="1"/>
  <c r="W16" i="12"/>
  <c r="AJ16" i="12" s="1"/>
  <c r="H16" i="12"/>
  <c r="E16" i="12" s="1"/>
  <c r="AI15" i="12"/>
  <c r="K15" i="12" s="1"/>
  <c r="AE15" i="12"/>
  <c r="J15" i="12" s="1"/>
  <c r="AA15" i="12"/>
  <c r="I15" i="12" s="1"/>
  <c r="W15" i="12"/>
  <c r="H15" i="12" s="1"/>
  <c r="E15" i="12" s="1"/>
  <c r="E32" i="12" l="1"/>
  <c r="E34" i="12"/>
  <c r="E27" i="12"/>
  <c r="E19" i="12"/>
  <c r="E30" i="12"/>
  <c r="H18" i="12"/>
  <c r="E18" i="12" s="1"/>
  <c r="I31" i="12"/>
  <c r="E31" i="12" s="1"/>
  <c r="K32" i="12"/>
  <c r="AJ15" i="12"/>
  <c r="AJ21" i="12"/>
  <c r="AJ26" i="12"/>
  <c r="AI22" i="11" l="1"/>
  <c r="K22" i="11" s="1"/>
  <c r="AE22" i="11"/>
  <c r="J22" i="11" s="1"/>
  <c r="AA22" i="11"/>
  <c r="I22" i="11" s="1"/>
  <c r="W22" i="11"/>
  <c r="AJ22" i="11" s="1"/>
  <c r="E22" i="11" s="1"/>
  <c r="AI21" i="11"/>
  <c r="K21" i="11" s="1"/>
  <c r="AE21" i="11"/>
  <c r="J21" i="11" s="1"/>
  <c r="AA21" i="11"/>
  <c r="I21" i="11" s="1"/>
  <c r="W21" i="11"/>
  <c r="H21" i="11" s="1"/>
  <c r="AI20" i="11"/>
  <c r="K20" i="11" s="1"/>
  <c r="AE20" i="11"/>
  <c r="J20" i="11" s="1"/>
  <c r="AA20" i="11"/>
  <c r="I20" i="11" s="1"/>
  <c r="W20" i="11"/>
  <c r="H20" i="11" s="1"/>
  <c r="AI19" i="11"/>
  <c r="AE19" i="11"/>
  <c r="J19" i="11" s="1"/>
  <c r="AA19" i="11"/>
  <c r="I19" i="11" s="1"/>
  <c r="W19" i="11"/>
  <c r="H19" i="11" s="1"/>
  <c r="K19" i="11"/>
  <c r="AI18" i="11"/>
  <c r="AE18" i="11"/>
  <c r="J18" i="11" s="1"/>
  <c r="AA18" i="11"/>
  <c r="W18" i="11"/>
  <c r="H18" i="11" s="1"/>
  <c r="K18" i="11"/>
  <c r="I18" i="11"/>
  <c r="AI17" i="11"/>
  <c r="AE17" i="11"/>
  <c r="AA17" i="11"/>
  <c r="W17" i="11"/>
  <c r="H17" i="11" s="1"/>
  <c r="K17" i="11"/>
  <c r="J17" i="11"/>
  <c r="I17" i="11"/>
  <c r="AI16" i="11"/>
  <c r="AE16" i="11"/>
  <c r="AA16" i="11"/>
  <c r="W16" i="11"/>
  <c r="AJ16" i="11" s="1"/>
  <c r="E16" i="11" s="1"/>
  <c r="K16" i="11"/>
  <c r="J16" i="11"/>
  <c r="I16" i="11"/>
  <c r="H16" i="11"/>
  <c r="AJ15" i="11"/>
  <c r="E15" i="11" s="1"/>
  <c r="AI15" i="11"/>
  <c r="K15" i="11" s="1"/>
  <c r="AE15" i="11"/>
  <c r="J15" i="11" s="1"/>
  <c r="AA15" i="11"/>
  <c r="I15" i="11" s="1"/>
  <c r="W15" i="11"/>
  <c r="H15" i="11"/>
  <c r="AJ21" i="11" l="1"/>
  <c r="E21" i="11" s="1"/>
  <c r="AJ20" i="11"/>
  <c r="E20" i="11" s="1"/>
  <c r="H22" i="11"/>
  <c r="AJ19" i="11"/>
  <c r="E19" i="11" s="1"/>
  <c r="AJ18" i="11"/>
  <c r="E18" i="11" s="1"/>
  <c r="AJ17" i="11"/>
  <c r="E17" i="11" s="1"/>
  <c r="AJ20" i="10"/>
  <c r="E20" i="10" s="1"/>
  <c r="AI20" i="10"/>
  <c r="K20" i="10" s="1"/>
  <c r="AE20" i="10"/>
  <c r="J20" i="10" s="1"/>
  <c r="AA20" i="10"/>
  <c r="I20" i="10" s="1"/>
  <c r="W20" i="10"/>
  <c r="H20" i="10" s="1"/>
  <c r="AJ19" i="10"/>
  <c r="E19" i="10" s="1"/>
  <c r="AI19" i="10"/>
  <c r="K19" i="10" s="1"/>
  <c r="AE19" i="10"/>
  <c r="J19" i="10" s="1"/>
  <c r="AA19" i="10"/>
  <c r="I19" i="10" s="1"/>
  <c r="W19" i="10"/>
  <c r="H19" i="10" s="1"/>
  <c r="AJ18" i="10"/>
  <c r="E18" i="10" s="1"/>
  <c r="AI18" i="10"/>
  <c r="K18" i="10" s="1"/>
  <c r="AE18" i="10"/>
  <c r="J18" i="10" s="1"/>
  <c r="AA18" i="10"/>
  <c r="I18" i="10" s="1"/>
  <c r="W18" i="10"/>
  <c r="H18" i="10" s="1"/>
  <c r="AJ17" i="10"/>
  <c r="E17" i="10" s="1"/>
  <c r="AI17" i="10"/>
  <c r="K17" i="10" s="1"/>
  <c r="AE17" i="10"/>
  <c r="J17" i="10" s="1"/>
  <c r="AA17" i="10"/>
  <c r="I17" i="10" s="1"/>
  <c r="W17" i="10"/>
  <c r="H17" i="10" s="1"/>
  <c r="AJ20" i="8"/>
  <c r="E20" i="8" s="1"/>
  <c r="AI20" i="8"/>
  <c r="K20" i="8" s="1"/>
  <c r="AE20" i="8"/>
  <c r="J20" i="8" s="1"/>
  <c r="AA20" i="8"/>
  <c r="I20" i="8" s="1"/>
  <c r="W20" i="8"/>
  <c r="H20" i="8" s="1"/>
  <c r="AI19" i="8"/>
  <c r="K19" i="8" s="1"/>
  <c r="AE19" i="8"/>
  <c r="J19" i="8" s="1"/>
  <c r="AA19" i="8"/>
  <c r="I19" i="8" s="1"/>
  <c r="W19" i="8"/>
  <c r="H19" i="8" s="1"/>
  <c r="AI18" i="8"/>
  <c r="AE18" i="8"/>
  <c r="AA18" i="8"/>
  <c r="I18" i="8" s="1"/>
  <c r="K18" i="8"/>
  <c r="J18" i="8"/>
  <c r="H18" i="8"/>
  <c r="AJ17" i="8"/>
  <c r="AI17" i="8"/>
  <c r="K17" i="8" s="1"/>
  <c r="AE17" i="8"/>
  <c r="J17" i="8" s="1"/>
  <c r="AA17" i="8"/>
  <c r="W17" i="8"/>
  <c r="I17" i="8"/>
  <c r="H17" i="8"/>
  <c r="E17" i="8"/>
  <c r="AJ16" i="8"/>
  <c r="AI16" i="8"/>
  <c r="K16" i="8" s="1"/>
  <c r="AE16" i="8"/>
  <c r="J16" i="8" s="1"/>
  <c r="AA16" i="8"/>
  <c r="I16" i="8" s="1"/>
  <c r="W16" i="8"/>
  <c r="H16" i="8" s="1"/>
  <c r="E16" i="8"/>
  <c r="AJ15" i="8"/>
  <c r="E15" i="8" s="1"/>
  <c r="AI15" i="8"/>
  <c r="K15" i="8" s="1"/>
  <c r="AE15" i="8"/>
  <c r="J15" i="8" s="1"/>
  <c r="AA15" i="8"/>
  <c r="I15" i="8" s="1"/>
  <c r="W15" i="8"/>
  <c r="H15" i="8" s="1"/>
  <c r="AI41" i="7"/>
  <c r="AE41" i="7"/>
  <c r="AA41" i="7"/>
  <c r="W41" i="7"/>
  <c r="AI40" i="7"/>
  <c r="AE40" i="7"/>
  <c r="AA40" i="7"/>
  <c r="W40" i="7"/>
  <c r="K40" i="7"/>
  <c r="W39" i="7"/>
  <c r="K39" i="7"/>
  <c r="AE37" i="7"/>
  <c r="AA37" i="7"/>
  <c r="W37" i="7"/>
  <c r="K37" i="7"/>
  <c r="AE35" i="7"/>
  <c r="AI33" i="7"/>
  <c r="AE33" i="7"/>
  <c r="J35" i="7" s="1"/>
  <c r="W33" i="7"/>
  <c r="H35" i="7" s="1"/>
  <c r="W32" i="7"/>
  <c r="J32" i="7"/>
  <c r="H32" i="7"/>
  <c r="AI30" i="7"/>
  <c r="AE30" i="7"/>
  <c r="AA30" i="7"/>
  <c r="W30" i="7"/>
  <c r="AI29" i="7"/>
  <c r="AE29" i="7"/>
  <c r="AA29" i="7"/>
  <c r="W29" i="7"/>
  <c r="H30" i="7" s="1"/>
  <c r="J29" i="7"/>
  <c r="AI28" i="7"/>
  <c r="AJ28" i="7" s="1"/>
  <c r="AE28" i="7"/>
  <c r="AA28" i="7"/>
  <c r="W28" i="7"/>
  <c r="AI27" i="7"/>
  <c r="AE27" i="7"/>
  <c r="J28" i="7" s="1"/>
  <c r="AA27" i="7"/>
  <c r="I28" i="7" s="1"/>
  <c r="W27" i="7"/>
  <c r="AJ27" i="7" s="1"/>
  <c r="J27" i="7"/>
  <c r="I27" i="7"/>
  <c r="AJ26" i="7"/>
  <c r="AI26" i="7"/>
  <c r="AE26" i="7"/>
  <c r="AA26" i="7"/>
  <c r="W26" i="7"/>
  <c r="AJ25" i="7"/>
  <c r="AI25" i="7"/>
  <c r="AE25" i="7"/>
  <c r="J26" i="7" s="1"/>
  <c r="AA25" i="7"/>
  <c r="I26" i="7" s="1"/>
  <c r="E26" i="7" s="1"/>
  <c r="W25" i="7"/>
  <c r="J25" i="7"/>
  <c r="I25" i="7"/>
  <c r="E25" i="7" s="1"/>
  <c r="AI24" i="7"/>
  <c r="AE24" i="7"/>
  <c r="AA24" i="7"/>
  <c r="W24" i="7"/>
  <c r="AJ24" i="7" s="1"/>
  <c r="J24" i="7"/>
  <c r="E24" i="7" s="1"/>
  <c r="I24" i="7"/>
  <c r="AJ23" i="7"/>
  <c r="AI23" i="7"/>
  <c r="AE23" i="7"/>
  <c r="AA23" i="7"/>
  <c r="W23" i="7"/>
  <c r="AI22" i="7"/>
  <c r="AJ22" i="7" s="1"/>
  <c r="AE22" i="7"/>
  <c r="J23" i="7" s="1"/>
  <c r="AA22" i="7"/>
  <c r="I23" i="7" s="1"/>
  <c r="E23" i="7" s="1"/>
  <c r="W22" i="7"/>
  <c r="J22" i="7"/>
  <c r="AI21" i="7"/>
  <c r="AE21" i="7"/>
  <c r="AA21" i="7"/>
  <c r="W21" i="7"/>
  <c r="H22" i="7" s="1"/>
  <c r="E22" i="7" s="1"/>
  <c r="K21" i="7"/>
  <c r="J21" i="7"/>
  <c r="W20" i="7"/>
  <c r="AJ17" i="7"/>
  <c r="AE17" i="7"/>
  <c r="I16" i="7"/>
  <c r="AJ15" i="7"/>
  <c r="AI15" i="7"/>
  <c r="AE15" i="7"/>
  <c r="AA15" i="7"/>
  <c r="W15" i="7"/>
  <c r="K15" i="7"/>
  <c r="I15" i="7"/>
  <c r="AJ19" i="8" l="1"/>
  <c r="E19" i="8" s="1"/>
  <c r="AJ21" i="7"/>
  <c r="AJ29" i="7"/>
  <c r="AI19" i="6" l="1"/>
  <c r="AE19" i="6"/>
  <c r="J19" i="6" s="1"/>
  <c r="AA19" i="6"/>
  <c r="I19" i="6" s="1"/>
  <c r="W19" i="6"/>
  <c r="H19" i="6" s="1"/>
  <c r="K19" i="6"/>
  <c r="AI18" i="6"/>
  <c r="AJ18" i="6" s="1"/>
  <c r="E18" i="6" s="1"/>
  <c r="AE18" i="6"/>
  <c r="AA18" i="6"/>
  <c r="W18" i="6"/>
  <c r="H18" i="6" s="1"/>
  <c r="K18" i="6"/>
  <c r="J18" i="6"/>
  <c r="I18" i="6"/>
  <c r="AI17" i="6"/>
  <c r="AE17" i="6"/>
  <c r="AA17" i="6"/>
  <c r="W17" i="6"/>
  <c r="AJ17" i="6" s="1"/>
  <c r="E17" i="6" s="1"/>
  <c r="K17" i="6"/>
  <c r="J17" i="6"/>
  <c r="I17" i="6"/>
  <c r="H17" i="6"/>
  <c r="AI16" i="6"/>
  <c r="AJ16" i="6" s="1"/>
  <c r="E16" i="6" s="1"/>
  <c r="AE16" i="6"/>
  <c r="AA16" i="6"/>
  <c r="W16" i="6"/>
  <c r="J16" i="6"/>
  <c r="I16" i="6"/>
  <c r="H16" i="6"/>
  <c r="AI15" i="6"/>
  <c r="AJ15" i="6" s="1"/>
  <c r="E15" i="6" s="1"/>
  <c r="AE15" i="6"/>
  <c r="J15" i="6" s="1"/>
  <c r="AA15" i="6"/>
  <c r="I15" i="6" s="1"/>
  <c r="W15" i="6"/>
  <c r="H15" i="6"/>
  <c r="AJ19" i="6" l="1"/>
  <c r="E19" i="6" s="1"/>
  <c r="K16" i="6"/>
  <c r="K15" i="6"/>
  <c r="AI39" i="4" l="1"/>
  <c r="K39" i="4" s="1"/>
  <c r="AE39" i="4"/>
  <c r="J39" i="4" s="1"/>
  <c r="AA39" i="4"/>
  <c r="I39" i="4" s="1"/>
  <c r="W39" i="4"/>
  <c r="AJ39" i="4" s="1"/>
  <c r="E39" i="4" s="1"/>
  <c r="AI38" i="4"/>
  <c r="K38" i="4" s="1"/>
  <c r="AE38" i="4"/>
  <c r="J38" i="4" s="1"/>
  <c r="AA38" i="4"/>
  <c r="I38" i="4" s="1"/>
  <c r="W38" i="4"/>
  <c r="H38" i="4" s="1"/>
  <c r="AI37" i="4"/>
  <c r="K37" i="4" s="1"/>
  <c r="AE37" i="4"/>
  <c r="J37" i="4" s="1"/>
  <c r="AA37" i="4"/>
  <c r="I37" i="4" s="1"/>
  <c r="W37" i="4"/>
  <c r="H37" i="4" s="1"/>
  <c r="AI36" i="4"/>
  <c r="K36" i="4" s="1"/>
  <c r="AE36" i="4"/>
  <c r="J36" i="4" s="1"/>
  <c r="AA36" i="4"/>
  <c r="I36" i="4" s="1"/>
  <c r="W36" i="4"/>
  <c r="H36" i="4" s="1"/>
  <c r="AI35" i="4"/>
  <c r="K35" i="4" s="1"/>
  <c r="AE35" i="4"/>
  <c r="J35" i="4" s="1"/>
  <c r="AA35" i="4"/>
  <c r="I35" i="4" s="1"/>
  <c r="W35" i="4"/>
  <c r="H35" i="4" s="1"/>
  <c r="N35" i="4"/>
  <c r="N36" i="4" s="1"/>
  <c r="AI34" i="4"/>
  <c r="K34" i="4" s="1"/>
  <c r="AE34" i="4"/>
  <c r="J34" i="4" s="1"/>
  <c r="AA34" i="4"/>
  <c r="I34" i="4" s="1"/>
  <c r="W34" i="4"/>
  <c r="H34" i="4" s="1"/>
  <c r="AI33" i="4"/>
  <c r="K33" i="4" s="1"/>
  <c r="AE33" i="4"/>
  <c r="AA33" i="4"/>
  <c r="I33" i="4" s="1"/>
  <c r="W33" i="4"/>
  <c r="H33" i="4" s="1"/>
  <c r="J33" i="4"/>
  <c r="AI32" i="4"/>
  <c r="K32" i="4" s="1"/>
  <c r="AE32" i="4"/>
  <c r="AA32" i="4"/>
  <c r="W32" i="4"/>
  <c r="I32" i="4"/>
  <c r="H32" i="4"/>
  <c r="AI31" i="4"/>
  <c r="K31" i="4" s="1"/>
  <c r="AE31" i="4"/>
  <c r="J31" i="4" s="1"/>
  <c r="AA31" i="4"/>
  <c r="I31" i="4" s="1"/>
  <c r="W31" i="4"/>
  <c r="H31" i="4" s="1"/>
  <c r="AI30" i="4"/>
  <c r="K30" i="4" s="1"/>
  <c r="AE30" i="4"/>
  <c r="J30" i="4" s="1"/>
  <c r="AA30" i="4"/>
  <c r="I30" i="4" s="1"/>
  <c r="W30" i="4"/>
  <c r="H30" i="4" s="1"/>
  <c r="AI29" i="4"/>
  <c r="K29" i="4" s="1"/>
  <c r="AE29" i="4"/>
  <c r="J29" i="4" s="1"/>
  <c r="AA29" i="4"/>
  <c r="I29" i="4" s="1"/>
  <c r="W29" i="4"/>
  <c r="H29" i="4" s="1"/>
  <c r="AI28" i="4"/>
  <c r="K28" i="4" s="1"/>
  <c r="AE28" i="4"/>
  <c r="J28" i="4" s="1"/>
  <c r="AA28" i="4"/>
  <c r="I28" i="4" s="1"/>
  <c r="W28" i="4"/>
  <c r="H28" i="4" s="1"/>
  <c r="AI27" i="4"/>
  <c r="K27" i="4" s="1"/>
  <c r="AE27" i="4"/>
  <c r="J27" i="4" s="1"/>
  <c r="AA27" i="4"/>
  <c r="I27" i="4" s="1"/>
  <c r="W27" i="4"/>
  <c r="H27" i="4" s="1"/>
  <c r="AI26" i="4"/>
  <c r="K26" i="4" s="1"/>
  <c r="AE26" i="4"/>
  <c r="J26" i="4" s="1"/>
  <c r="AA26" i="4"/>
  <c r="I26" i="4" s="1"/>
  <c r="W26" i="4"/>
  <c r="AI25" i="4"/>
  <c r="K25" i="4" s="1"/>
  <c r="AE25" i="4"/>
  <c r="J25" i="4" s="1"/>
  <c r="AA25" i="4"/>
  <c r="W25" i="4"/>
  <c r="H25" i="4" s="1"/>
  <c r="I25" i="4"/>
  <c r="AI24" i="4"/>
  <c r="K24" i="4" s="1"/>
  <c r="AE24" i="4"/>
  <c r="J24" i="4" s="1"/>
  <c r="AA24" i="4"/>
  <c r="W24" i="4"/>
  <c r="H24" i="4" s="1"/>
  <c r="I24" i="4"/>
  <c r="AI23" i="4"/>
  <c r="K23" i="4" s="1"/>
  <c r="AE23" i="4"/>
  <c r="J23" i="4" s="1"/>
  <c r="AA23" i="4"/>
  <c r="I23" i="4" s="1"/>
  <c r="W23" i="4"/>
  <c r="H23" i="4" s="1"/>
  <c r="AI22" i="4"/>
  <c r="K22" i="4" s="1"/>
  <c r="AE22" i="4"/>
  <c r="J22" i="4" s="1"/>
  <c r="AA22" i="4"/>
  <c r="I22" i="4" s="1"/>
  <c r="W22" i="4"/>
  <c r="H22" i="4" s="1"/>
  <c r="P22" i="4"/>
  <c r="P23" i="4" s="1"/>
  <c r="P24" i="4" s="1"/>
  <c r="P25" i="4" s="1"/>
  <c r="AJ21" i="4"/>
  <c r="E21" i="4" s="1"/>
  <c r="AI21" i="4"/>
  <c r="K21" i="4" s="1"/>
  <c r="AE21" i="4"/>
  <c r="J21" i="4" s="1"/>
  <c r="AA21" i="4"/>
  <c r="I21" i="4" s="1"/>
  <c r="W21" i="4"/>
  <c r="H21" i="4" s="1"/>
  <c r="AI20" i="4"/>
  <c r="K20" i="4" s="1"/>
  <c r="AE20" i="4"/>
  <c r="J20" i="4" s="1"/>
  <c r="AA20" i="4"/>
  <c r="I20" i="4" s="1"/>
  <c r="W20" i="4"/>
  <c r="H20" i="4" s="1"/>
  <c r="AI19" i="4"/>
  <c r="K19" i="4" s="1"/>
  <c r="AE19" i="4"/>
  <c r="J19" i="4" s="1"/>
  <c r="AA19" i="4"/>
  <c r="I19" i="4" s="1"/>
  <c r="W19" i="4"/>
  <c r="H19" i="4" s="1"/>
  <c r="AI18" i="4"/>
  <c r="K18" i="4" s="1"/>
  <c r="AE18" i="4"/>
  <c r="J18" i="4" s="1"/>
  <c r="AA18" i="4"/>
  <c r="I18" i="4" s="1"/>
  <c r="W18" i="4"/>
  <c r="H18" i="4" s="1"/>
  <c r="AJ32" i="4" l="1"/>
  <c r="E32" i="4" s="1"/>
  <c r="AJ31" i="4"/>
  <c r="E31" i="4" s="1"/>
  <c r="AJ25" i="4"/>
  <c r="E25" i="4" s="1"/>
  <c r="AJ36" i="4"/>
  <c r="E36" i="4" s="1"/>
  <c r="AJ24" i="4"/>
  <c r="E24" i="4" s="1"/>
  <c r="AJ29" i="4"/>
  <c r="E29" i="4" s="1"/>
  <c r="AJ18" i="4"/>
  <c r="E18" i="4" s="1"/>
  <c r="J32" i="4"/>
  <c r="H39" i="4"/>
  <c r="AJ26" i="4"/>
  <c r="E26" i="4" s="1"/>
  <c r="AJ20" i="4"/>
  <c r="E20" i="4" s="1"/>
  <c r="AJ35" i="4"/>
  <c r="E35" i="4" s="1"/>
  <c r="N37" i="4"/>
  <c r="N38" i="4"/>
  <c r="AJ23" i="4"/>
  <c r="E23" i="4" s="1"/>
  <c r="H26" i="4"/>
  <c r="AJ30" i="4"/>
  <c r="E30" i="4" s="1"/>
  <c r="AJ38" i="4"/>
  <c r="E38" i="4" s="1"/>
  <c r="AJ22" i="4"/>
  <c r="E22" i="4" s="1"/>
  <c r="AJ37" i="4"/>
  <c r="E37" i="4" s="1"/>
  <c r="AJ28" i="4"/>
  <c r="E28" i="4" s="1"/>
  <c r="AJ34" i="4"/>
  <c r="E34" i="4" s="1"/>
  <c r="AJ19" i="4"/>
  <c r="E19" i="4" s="1"/>
  <c r="AJ27" i="4"/>
  <c r="E27" i="4" s="1"/>
  <c r="AJ33" i="4"/>
  <c r="E33" i="4" s="1"/>
  <c r="E33" i="3"/>
  <c r="AI32" i="3"/>
  <c r="AJ32" i="3" s="1"/>
  <c r="E32" i="3" s="1"/>
  <c r="AE32" i="3"/>
  <c r="AA32" i="3"/>
  <c r="W32" i="3"/>
  <c r="AJ31" i="3"/>
  <c r="AI31" i="3"/>
  <c r="AE31" i="3"/>
  <c r="AA31" i="3"/>
  <c r="W31" i="3"/>
  <c r="E31" i="3"/>
  <c r="E30" i="3"/>
  <c r="AJ29" i="3"/>
  <c r="E29" i="3" s="1"/>
  <c r="AI29" i="3"/>
  <c r="K29" i="3" s="1"/>
  <c r="AE29" i="3"/>
  <c r="J29" i="3" s="1"/>
  <c r="AA29" i="3"/>
  <c r="I29" i="3" s="1"/>
  <c r="H29" i="3"/>
  <c r="AI28" i="3"/>
  <c r="AE28" i="3"/>
  <c r="J28" i="3" s="1"/>
  <c r="AA28" i="3"/>
  <c r="I28" i="3" s="1"/>
  <c r="W28" i="3"/>
  <c r="H28" i="3" s="1"/>
  <c r="K28" i="3"/>
  <c r="E28" i="3"/>
  <c r="AI27" i="3"/>
  <c r="AE27" i="3"/>
  <c r="AA27" i="3"/>
  <c r="W27" i="3"/>
  <c r="H27" i="3" s="1"/>
  <c r="K27" i="3"/>
  <c r="J27" i="3"/>
  <c r="I27" i="3"/>
  <c r="AJ26" i="3"/>
  <c r="E26" i="3" s="1"/>
  <c r="AI26" i="3"/>
  <c r="K26" i="3" s="1"/>
  <c r="AE26" i="3"/>
  <c r="AA26" i="3"/>
  <c r="W26" i="3"/>
  <c r="J26" i="3"/>
  <c r="I26" i="3"/>
  <c r="H26" i="3"/>
  <c r="AI25" i="3"/>
  <c r="K25" i="3" s="1"/>
  <c r="AE25" i="3"/>
  <c r="AJ25" i="3" s="1"/>
  <c r="E25" i="3" s="1"/>
  <c r="AA25" i="3"/>
  <c r="I25" i="3" s="1"/>
  <c r="W25" i="3"/>
  <c r="H25" i="3"/>
  <c r="AJ24" i="3"/>
  <c r="E24" i="3" s="1"/>
  <c r="AI24" i="3"/>
  <c r="K24" i="3" s="1"/>
  <c r="AE24" i="3"/>
  <c r="J24" i="3" s="1"/>
  <c r="AA24" i="3"/>
  <c r="I24" i="3" s="1"/>
  <c r="W24" i="3"/>
  <c r="H24" i="3" s="1"/>
  <c r="AI23" i="3"/>
  <c r="K23" i="3" s="1"/>
  <c r="AE23" i="3"/>
  <c r="J23" i="3" s="1"/>
  <c r="AA23" i="3"/>
  <c r="I23" i="3" s="1"/>
  <c r="W23" i="3"/>
  <c r="H23" i="3" s="1"/>
  <c r="AI22" i="3"/>
  <c r="AE22" i="3"/>
  <c r="J22" i="3" s="1"/>
  <c r="AA22" i="3"/>
  <c r="I22" i="3" s="1"/>
  <c r="W22" i="3"/>
  <c r="H22" i="3" s="1"/>
  <c r="K22" i="3"/>
  <c r="AI21" i="3"/>
  <c r="AE21" i="3"/>
  <c r="AA21" i="3"/>
  <c r="W21" i="3"/>
  <c r="H21" i="3" s="1"/>
  <c r="K21" i="3"/>
  <c r="J21" i="3"/>
  <c r="I21" i="3"/>
  <c r="AJ20" i="3"/>
  <c r="AI20" i="3"/>
  <c r="K20" i="3" s="1"/>
  <c r="AE20" i="3"/>
  <c r="AA20" i="3"/>
  <c r="W20" i="3"/>
  <c r="J20" i="3"/>
  <c r="I20" i="3"/>
  <c r="H20" i="3"/>
  <c r="E20" i="3"/>
  <c r="AI19" i="3"/>
  <c r="K19" i="3" s="1"/>
  <c r="AE19" i="3"/>
  <c r="AJ19" i="3" s="1"/>
  <c r="E19" i="3" s="1"/>
  <c r="AA19" i="3"/>
  <c r="I19" i="3" s="1"/>
  <c r="W19" i="3"/>
  <c r="H19" i="3"/>
  <c r="AJ18" i="3"/>
  <c r="E18" i="3" s="1"/>
  <c r="AI18" i="3"/>
  <c r="K18" i="3" s="1"/>
  <c r="AE18" i="3"/>
  <c r="J18" i="3" s="1"/>
  <c r="AA18" i="3"/>
  <c r="I18" i="3" s="1"/>
  <c r="W18" i="3"/>
  <c r="H18" i="3" s="1"/>
  <c r="AI17" i="3"/>
  <c r="K17" i="3" s="1"/>
  <c r="AE17" i="3"/>
  <c r="J17" i="3" s="1"/>
  <c r="AA17" i="3"/>
  <c r="I17" i="3" s="1"/>
  <c r="W17" i="3"/>
  <c r="H17" i="3" s="1"/>
  <c r="AI16" i="3"/>
  <c r="AE16" i="3"/>
  <c r="J16" i="3" s="1"/>
  <c r="AA16" i="3"/>
  <c r="I16" i="3" s="1"/>
  <c r="W16" i="3"/>
  <c r="H16" i="3" s="1"/>
  <c r="K16" i="3"/>
  <c r="AI15" i="3"/>
  <c r="AE15" i="3"/>
  <c r="AA15" i="3"/>
  <c r="W15" i="3"/>
  <c r="H15" i="3" s="1"/>
  <c r="K15" i="3"/>
  <c r="J15" i="3"/>
  <c r="I15" i="3"/>
  <c r="AJ16" i="3" l="1"/>
  <c r="E16" i="3" s="1"/>
  <c r="J19" i="3"/>
  <c r="AJ22" i="3"/>
  <c r="E22" i="3" s="1"/>
  <c r="J25" i="3"/>
  <c r="AJ17" i="3"/>
  <c r="E17" i="3" s="1"/>
  <c r="AJ15" i="3"/>
  <c r="E15" i="3" s="1"/>
  <c r="AJ21" i="3"/>
  <c r="E21" i="3" s="1"/>
  <c r="AJ27" i="3"/>
  <c r="E27" i="3" s="1"/>
  <c r="AJ23" i="3"/>
  <c r="E23" i="3" s="1"/>
  <c r="AA39" i="7" l="1"/>
</calcChain>
</file>

<file path=xl/sharedStrings.xml><?xml version="1.0" encoding="utf-8"?>
<sst xmlns="http://schemas.openxmlformats.org/spreadsheetml/2006/main" count="2410" uniqueCount="950">
  <si>
    <t>Instituto de Estabilización de Precios</t>
  </si>
  <si>
    <t xml:space="preserve">INSTITUTO DE ESTABILIZACIÓN DE PRECIOS </t>
  </si>
  <si>
    <t>Creado mediante la Ley 526 del 11 de diciembre 1969.</t>
  </si>
  <si>
    <t xml:space="preserve">Dirección Ejecutiva
---------------------------------------------------------------------------------------------------------------------------------------------------------------------------------------------------------------------------------------------------------------------------------------
 </t>
  </si>
  <si>
    <r>
      <t xml:space="preserve">Ing. Iván Hernández Guzmán
</t>
    </r>
    <r>
      <rPr>
        <sz val="11"/>
        <color indexed="8"/>
        <rFont val="Times New Roman"/>
        <family val="1"/>
      </rPr>
      <t>Director Ejecutivo</t>
    </r>
  </si>
  <si>
    <r>
      <t xml:space="preserve">Lic. Eudy Collado
</t>
    </r>
    <r>
      <rPr>
        <sz val="11"/>
        <color indexed="8"/>
        <rFont val="Times New Roman"/>
        <family val="1"/>
      </rPr>
      <t>Sub-Director Ejecutivo</t>
    </r>
  </si>
  <si>
    <r>
      <t xml:space="preserve">Ing. Luis Federico De Jesús Saviñón
</t>
    </r>
    <r>
      <rPr>
        <sz val="11"/>
        <color indexed="8"/>
        <rFont val="Times New Roman"/>
        <family val="1"/>
      </rPr>
      <t>Director de Agropecuaria, Normas y Tecnología Alimentaria</t>
    </r>
  </si>
  <si>
    <r>
      <t xml:space="preserve">Ing. Manuel López
</t>
    </r>
    <r>
      <rPr>
        <sz val="11"/>
        <color indexed="8"/>
        <rFont val="Times New Roman"/>
        <family val="1"/>
      </rPr>
      <t>Encargado Dpto. de Tecnologías de la Información y Comunicación</t>
    </r>
  </si>
  <si>
    <r>
      <t xml:space="preserve">Lic. Obispo de los Santos
</t>
    </r>
    <r>
      <rPr>
        <sz val="11"/>
        <color indexed="8"/>
        <rFont val="Times New Roman"/>
        <family val="1"/>
      </rPr>
      <t xml:space="preserve">Sub-Director </t>
    </r>
  </si>
  <si>
    <r>
      <t xml:space="preserve">Lic. Huáscar Prestol
</t>
    </r>
    <r>
      <rPr>
        <sz val="11"/>
        <color indexed="8"/>
        <rFont val="Times New Roman"/>
        <family val="1"/>
      </rPr>
      <t>Director de Recursos Humanos</t>
    </r>
  </si>
  <si>
    <r>
      <t xml:space="preserve">Lic. Penelope Columna
</t>
    </r>
    <r>
      <rPr>
        <sz val="11"/>
        <color indexed="8"/>
        <rFont val="Times New Roman"/>
        <family val="1"/>
      </rPr>
      <t>Encargada de Oficina de Libre Acceso a la Información</t>
    </r>
  </si>
  <si>
    <r>
      <t xml:space="preserve">Lic. Lino Fulgencio
</t>
    </r>
    <r>
      <rPr>
        <sz val="11"/>
        <color indexed="8"/>
        <rFont val="Times New Roman"/>
        <family val="1"/>
      </rPr>
      <t xml:space="preserve">Sub-Director </t>
    </r>
  </si>
  <si>
    <r>
      <t xml:space="preserve">Lic. Víctor Peralta
</t>
    </r>
    <r>
      <rPr>
        <sz val="11"/>
        <color indexed="8"/>
        <rFont val="Times New Roman"/>
        <family val="1"/>
      </rPr>
      <t>Director Administrativo Financiero</t>
    </r>
  </si>
  <si>
    <r>
      <t xml:space="preserve">Coronel Manolo Ciriaco
</t>
    </r>
    <r>
      <rPr>
        <sz val="11"/>
        <color indexed="8"/>
        <rFont val="Times New Roman"/>
        <family val="1"/>
      </rPr>
      <t>Encargado Dpto. de Seguridad Militar</t>
    </r>
  </si>
  <si>
    <r>
      <t xml:space="preserve">Lic. Benigno Encarnación
</t>
    </r>
    <r>
      <rPr>
        <sz val="11"/>
        <color indexed="8"/>
        <rFont val="Times New Roman"/>
        <family val="1"/>
      </rPr>
      <t>Sub-Director Ejecutivo</t>
    </r>
  </si>
  <si>
    <r>
      <t xml:space="preserve">Lic. Antony Arzeno
</t>
    </r>
    <r>
      <rPr>
        <sz val="11"/>
        <color indexed="8"/>
        <rFont val="Times New Roman"/>
        <family val="1"/>
      </rPr>
      <t>Director de Comercialización</t>
    </r>
  </si>
  <si>
    <r>
      <t xml:space="preserve">Lic. Gustavo Valdez
</t>
    </r>
    <r>
      <rPr>
        <sz val="11"/>
        <color indexed="8"/>
        <rFont val="Times New Roman"/>
        <family val="1"/>
      </rPr>
      <t>Consultor Jurídico</t>
    </r>
  </si>
  <si>
    <r>
      <t xml:space="preserve">Taína Pérez
</t>
    </r>
    <r>
      <rPr>
        <sz val="11"/>
        <color indexed="8"/>
        <rFont val="Times New Roman"/>
        <family val="1"/>
      </rPr>
      <t>Directora de Gestión de Programas</t>
    </r>
  </si>
  <si>
    <r>
      <t xml:space="preserve">Lic. Paúl Pimentel Blanco
</t>
    </r>
    <r>
      <rPr>
        <sz val="11"/>
        <color indexed="8"/>
        <rFont val="Times New Roman"/>
        <family val="1"/>
      </rPr>
      <t>Encargado Dpto. de Comunicaciones</t>
    </r>
  </si>
  <si>
    <r>
      <t xml:space="preserve">Lic. Delio Luna
</t>
    </r>
    <r>
      <rPr>
        <sz val="11"/>
        <color indexed="8"/>
        <rFont val="Times New Roman"/>
        <family val="1"/>
      </rPr>
      <t xml:space="preserve">Director de Abastecimiento, Distribución y Logística </t>
    </r>
  </si>
  <si>
    <r>
      <t xml:space="preserve">Lic. Euclides Segura Morillo
</t>
    </r>
    <r>
      <rPr>
        <sz val="11"/>
        <color indexed="8"/>
        <rFont val="Times New Roman"/>
        <family val="1"/>
      </rPr>
      <t>Encargado Dpto. de Normas, Sistemas, Supervisión y Seguimiento</t>
    </r>
  </si>
  <si>
    <r>
      <t xml:space="preserve">Equipo Técnico
</t>
    </r>
    <r>
      <rPr>
        <sz val="14"/>
        <color indexed="8"/>
        <rFont val="Times New Roman"/>
        <family val="1"/>
      </rPr>
      <t>-----------------------------------------------------------------------------------------------------------------------------------------------------------------------------------------------------------------------------------------------</t>
    </r>
  </si>
  <si>
    <r>
      <t>Lic. Ibelka Curiel</t>
    </r>
    <r>
      <rPr>
        <sz val="11"/>
        <color indexed="8"/>
        <rFont val="Times New Roman"/>
        <family val="1"/>
      </rPr>
      <t xml:space="preserve">
Analista </t>
    </r>
  </si>
  <si>
    <r>
      <rPr>
        <b/>
        <sz val="11"/>
        <color indexed="8"/>
        <rFont val="Times New Roman"/>
        <family val="1"/>
      </rPr>
      <t>Lic. Eufemia Mota</t>
    </r>
    <r>
      <rPr>
        <sz val="11"/>
        <color indexed="8"/>
        <rFont val="Times New Roman"/>
        <family val="1"/>
      </rPr>
      <t> 
Encargada División de Presupuesto</t>
    </r>
  </si>
  <si>
    <t>PROPÓSITOS DEL INESPRE</t>
  </si>
  <si>
    <r>
      <t xml:space="preserve">                               Breve Historia Institucional
</t>
    </r>
    <r>
      <rPr>
        <sz val="12"/>
        <color indexed="8"/>
        <rFont val="Times New Roman"/>
        <family val="1"/>
      </rPr>
      <t>El Instituto de Estabilización de Precios (INESPRE) fue creado mediante la Ley No.526 del 11 de diciembre del año 1969, teniendo su sede en Santo Domingo, capital de la República Dominicana. Este organismo es una institución de carácter autónomo y con patrimonio propio, e investido de personalidad jurídica, con todos los atributos inherentes a esta condición.</t>
    </r>
  </si>
  <si>
    <r>
      <t xml:space="preserve">Valores, Enunciados y Explicativos
</t>
    </r>
    <r>
      <rPr>
        <b/>
        <u/>
        <sz val="12"/>
        <color indexed="8"/>
        <rFont val="Times New Roman"/>
        <family val="1"/>
      </rPr>
      <t xml:space="preserve">Transparencia
</t>
    </r>
    <r>
      <rPr>
        <sz val="12"/>
        <color indexed="8"/>
        <rFont val="Times New Roman"/>
        <family val="1"/>
      </rPr>
      <t xml:space="preserve">Ejercemos una gestión pública desde la apertura y el respeto, hasta garantizar el acceso a nuestra información como insumo y aporte a decisiones que apoyen nuestra misión y las del Estado. Nuestras acciones están basadas en mantener una relación honesta y responsable con los dominicanos y las dominicanas.
</t>
    </r>
    <r>
      <rPr>
        <b/>
        <u/>
        <sz val="12"/>
        <color indexed="8"/>
        <rFont val="Times New Roman"/>
        <family val="1"/>
      </rPr>
      <t xml:space="preserve">Innovación
</t>
    </r>
    <r>
      <rPr>
        <sz val="12"/>
        <color indexed="8"/>
        <rFont val="Times New Roman"/>
        <family val="1"/>
      </rPr>
      <t xml:space="preserve">Estamos abiertos a las nuevas ideas, conceptos, técnicas y tecnologías, con la firme convicción de ser eficientes en el incremento sostenido de la productividad agropecuaria de la República Dominicana. 
</t>
    </r>
    <r>
      <rPr>
        <b/>
        <u/>
        <sz val="12"/>
        <color indexed="8"/>
        <rFont val="Times New Roman"/>
        <family val="1"/>
      </rPr>
      <t xml:space="preserve">Conocimiento
</t>
    </r>
    <r>
      <rPr>
        <sz val="12"/>
        <color indexed="8"/>
        <rFont val="Times New Roman"/>
        <family val="1"/>
      </rPr>
      <t xml:space="preserve">Creemos en el conocimiento como fundamento del trabajo bien hecho y como base del crecimiento de nuestros recursos.
</t>
    </r>
    <r>
      <rPr>
        <b/>
        <u/>
        <sz val="12"/>
        <color indexed="8"/>
        <rFont val="Times New Roman"/>
        <family val="1"/>
      </rPr>
      <t xml:space="preserve">Calidad e Inocuidad
</t>
    </r>
    <r>
      <rPr>
        <sz val="12"/>
        <color indexed="8"/>
        <rFont val="Times New Roman"/>
        <family val="1"/>
      </rPr>
      <t xml:space="preserve">Valoramos y construimos nuestro hacer en base a la calidad, definida como la capacidad de cumplir con los requisitos de nuestros clientes: Productores, consumidores, entidades estatales y privadas. Trabajamos para que al consumidor final le lleguen productos sanos y bien tratados en su producción, almacenamiento y distribución.
</t>
    </r>
    <r>
      <rPr>
        <b/>
        <u/>
        <sz val="12"/>
        <color indexed="8"/>
        <rFont val="Times New Roman"/>
        <family val="1"/>
      </rPr>
      <t xml:space="preserve">Apego al Servicio
</t>
    </r>
    <r>
      <rPr>
        <sz val="12"/>
        <color indexed="8"/>
        <rFont val="Times New Roman"/>
        <family val="1"/>
      </rPr>
      <t>Creemos fielmente que nuestra gestión es trascendente. La Institución está llamada a servir, a apoyar el resultado eficiente, el desarrollo de las personas y a ser empáticos desde la mirada del productor, del consumidor y de todas las instituciones estatales y privadas que impactan nuestro propósito. Somos una institución al servicio de la Sociedad dominicana.</t>
    </r>
    <r>
      <rPr>
        <b/>
        <sz val="12"/>
        <color indexed="8"/>
        <rFont val="Times New Roman"/>
        <family val="1"/>
      </rPr>
      <t xml:space="preserve">
</t>
    </r>
  </si>
  <si>
    <r>
      <t xml:space="preserve">                                                 Misión
</t>
    </r>
    <r>
      <rPr>
        <sz val="12"/>
        <color indexed="8"/>
        <rFont val="Times New Roman"/>
        <family val="1"/>
      </rPr>
      <t xml:space="preserve">"Contribuir al desarrollo agropecuario a través de acciones y programas orientados a la eficacia, rentabilidad y competitividad de los productores, mediante una comercialización justa y organizada, que garantice el acceso a alimentos de calidad para todos los consumidores". </t>
    </r>
  </si>
  <si>
    <r>
      <t xml:space="preserve">                                                Visión
</t>
    </r>
    <r>
      <rPr>
        <sz val="12"/>
        <color indexed="8"/>
        <rFont val="Times New Roman"/>
        <family val="1"/>
      </rPr>
      <t xml:space="preserve">"Una República Dominicana con garantía de seguridad alimentaria, siendo como institución, parte de un sistema colaborativo entre instancias públicas y privadas del sector agropecuario".  </t>
    </r>
  </si>
  <si>
    <r>
      <t xml:space="preserve">Lic. Ranci Danis
</t>
    </r>
    <r>
      <rPr>
        <sz val="11"/>
        <color indexed="8"/>
        <rFont val="Times New Roman"/>
        <family val="1"/>
      </rPr>
      <t>Encargado Departamento de Formulación, Monitoreo y Evaluación de PPP</t>
    </r>
  </si>
  <si>
    <t>Matriz del Plan Operativo Anual (POA) 2025, INESPRE</t>
  </si>
  <si>
    <r>
      <t xml:space="preserve">Ing. Osvaldo Erazo
</t>
    </r>
    <r>
      <rPr>
        <sz val="11"/>
        <color indexed="8"/>
        <rFont val="Times New Roman"/>
        <family val="1"/>
      </rPr>
      <t>Director de Planificación y Desarrollo</t>
    </r>
  </si>
  <si>
    <t>Instituto de Estabilización de Precios (INESPRE)</t>
  </si>
  <si>
    <r>
      <t xml:space="preserve">MISIÓN:
</t>
    </r>
    <r>
      <rPr>
        <b/>
        <i/>
        <sz val="16"/>
        <color rgb="FF000000"/>
        <rFont val="Calibri"/>
        <family val="2"/>
      </rPr>
      <t xml:space="preserve">"Contribuir al desarrollo agropecuario a través de acciones y programas orientados a la eficacia, rentabilidad y competitividad de los productores, mediante una comercialización justa y organizada, que garantice el acceso a alimentos de calidad para todos los consumidores". </t>
    </r>
  </si>
  <si>
    <r>
      <t xml:space="preserve">VISIÓN:
</t>
    </r>
    <r>
      <rPr>
        <b/>
        <i/>
        <sz val="16"/>
        <color rgb="FF000000"/>
        <rFont val="Calibri"/>
        <family val="2"/>
      </rPr>
      <t>"Una República Dominicana con garantía de seguridad alimentaria, siendo como institución, parte de un sistema colaborativo entre instancias públicas y privadas del sector agropecuario".</t>
    </r>
  </si>
  <si>
    <r>
      <t xml:space="preserve">VALORES:
</t>
    </r>
    <r>
      <rPr>
        <b/>
        <i/>
        <sz val="16"/>
        <color rgb="FF000000"/>
        <rFont val="Calibri"/>
        <family val="2"/>
      </rPr>
      <t>●Transparencia
●Innovación
●Conocimiento
●Calidad e Inocuidad
●Apego al Servicio</t>
    </r>
    <r>
      <rPr>
        <b/>
        <i/>
        <sz val="14"/>
        <color rgb="FF000000"/>
        <rFont val="Calibri"/>
        <family val="2"/>
      </rPr>
      <t xml:space="preserve">
</t>
    </r>
    <r>
      <rPr>
        <b/>
        <sz val="20"/>
        <color rgb="FF000000"/>
        <rFont val="Calibri"/>
        <family val="2"/>
      </rPr>
      <t xml:space="preserve">
</t>
    </r>
  </si>
  <si>
    <t>Plan Operativo Anual (POA) 2025</t>
  </si>
  <si>
    <t>Nombre del área: Departamento de Comunicaciones</t>
  </si>
  <si>
    <t>Eje de la Estrategia Nacional de Desarrollo 2030: Eje 3, Una economía territorial y sectorialmente integrada, innovadora, diversificada, plural, orientada a la calidad y ambientalmente sostenible, que crea y desconcentra la riqueza, genera crecimiento alto y sostenido con equidad y empleo digno, y que aprovecha y potencia las oportunidades del mercado local y se inserta de forma competitiva en la economía global.</t>
  </si>
  <si>
    <t>Eje Estratégico del PEI: 2. Organización interna y aumento de la capacidad institucional.</t>
  </si>
  <si>
    <t>Cronograma de programación mensual</t>
  </si>
  <si>
    <t>RESULTADOS ESPERADOS</t>
  </si>
  <si>
    <t>PRODUCTO</t>
  </si>
  <si>
    <t>ACTIVIDAD</t>
  </si>
  <si>
    <t>PROGRAMACIÓN TRIMESTRAL</t>
  </si>
  <si>
    <t>PRESUPUESTO</t>
  </si>
  <si>
    <t>ÁREA RESPONSABLE</t>
  </si>
  <si>
    <t>ÁREA DE APOYO</t>
  </si>
  <si>
    <t>MEDIO VERIFICACIÓN</t>
  </si>
  <si>
    <t>OBSERVACIONES</t>
  </si>
  <si>
    <t>Trimestre 1</t>
  </si>
  <si>
    <t>Trimestre 2</t>
  </si>
  <si>
    <t>Trimestre 3</t>
  </si>
  <si>
    <t>Trimestre 4</t>
  </si>
  <si>
    <t>Total Anual</t>
  </si>
  <si>
    <t>DESCRIPCIÓN</t>
  </si>
  <si>
    <t>INDICADOR
PRODUCCIÓN</t>
  </si>
  <si>
    <t>TIPO DE INDICADOR</t>
  </si>
  <si>
    <t>META</t>
  </si>
  <si>
    <t>PRIORIDAD</t>
  </si>
  <si>
    <t>TRIMESTRE 1</t>
  </si>
  <si>
    <t>TRIMESTRE 2</t>
  </si>
  <si>
    <t>TRIMESTRE 3</t>
  </si>
  <si>
    <t>TRIMESTRE 4</t>
  </si>
  <si>
    <t>Enero</t>
  </si>
  <si>
    <t>Febrero</t>
  </si>
  <si>
    <t>Marzo</t>
  </si>
  <si>
    <t>Total T1</t>
  </si>
  <si>
    <t>Abril</t>
  </si>
  <si>
    <t>Mayo</t>
  </si>
  <si>
    <t>Junio</t>
  </si>
  <si>
    <t>Total T2</t>
  </si>
  <si>
    <t>Julio</t>
  </si>
  <si>
    <t>Agosto</t>
  </si>
  <si>
    <t>Septiembre</t>
  </si>
  <si>
    <t>Total T3</t>
  </si>
  <si>
    <t>Octubre</t>
  </si>
  <si>
    <t>Noviembre</t>
  </si>
  <si>
    <t>Diciembre</t>
  </si>
  <si>
    <t>Total T4</t>
  </si>
  <si>
    <t>Recopilar y analizar información, elaborar contenido de calidad y difundir en medios internos y externos.</t>
  </si>
  <si>
    <t>Cobertura de Actividades.</t>
  </si>
  <si>
    <t>No. de coberturas de actividades.</t>
  </si>
  <si>
    <t>Unidad</t>
  </si>
  <si>
    <t>A</t>
  </si>
  <si>
    <t xml:space="preserve">1 - Agendar actividad.
2 - Realizar fotos, videos y notas de prensa del evento.
3 - Llevar a cabo la edición y corrección del material.
4 - Enviar a los grupos de chat del Departamento de Comunicaciones.
5 - Publicar en medios internos y externos. </t>
  </si>
  <si>
    <t>Departamento de Comunicaciones.</t>
  </si>
  <si>
    <t>Departamento Administrativo.</t>
  </si>
  <si>
    <t>1 - Invitación al evento.
2 - Notas de prensa, videos y fotos realizadas de la actividad.
3,4 - Material enviado por el chat del Departamento de Comunicaciones para fines de publicación.
5 - Publicación en medios internos como el portal institucional, los murales institucionales, las redes sociales, la revista institucional o en medios externos de comunicación.</t>
  </si>
  <si>
    <t xml:space="preserve">Difundir informaciones institucionales y mantener un buen posicionamiento de la imagen de la Institución. </t>
  </si>
  <si>
    <t>Actualización del Portal Institucional.</t>
  </si>
  <si>
    <t>No. de publicaciones en el portal institucional.</t>
  </si>
  <si>
    <t>1 - Crear y seleccionar contenido.
2 - Publicar notas, fotos, videos u otros documentos.
3 - Monitorear el Portal.</t>
  </si>
  <si>
    <t>Departamento de Tecnologías de la Información y Comunicación.</t>
  </si>
  <si>
    <t>1,2,3 - Enlaces del Portal Institucional.</t>
  </si>
  <si>
    <t>Publicaciones en Redes Sociales.</t>
  </si>
  <si>
    <t>No. de publicaciones en redes sociales.</t>
  </si>
  <si>
    <t xml:space="preserve">1 - Recopilar Información.
2 - Crear contenido.
3 - Publicar el contenido.
4 - Monitorear impacto. </t>
  </si>
  <si>
    <t xml:space="preserve">Sección de Prensa. </t>
  </si>
  <si>
    <t>-</t>
  </si>
  <si>
    <t xml:space="preserve">1 - Material necesario para la creación del contenido.
2,3 - Publicación del contenido en redes sociales.
4 - Revisión de los indicadores de las redes sociales. </t>
  </si>
  <si>
    <t>Elaboración de la Revista Institucional.</t>
  </si>
  <si>
    <t>No. de revistas elaboradas.</t>
  </si>
  <si>
    <t>1 - Recolección de información.
2 - Edición del contenido textual.
3 - Definición del orden del contenido de la revista.
4 - Selección de fotos que se publicarán en la revista.
5 - Envío del contenido para fines de diagramación.
6 - Revisión de la revista para fines de difusión en medios internos y externos.
7 - Impresión de la revista.</t>
  </si>
  <si>
    <t>- Dirección Ejecutiva.
- Asesora en Comunicación y Mercado.</t>
  </si>
  <si>
    <t xml:space="preserve">1 - Información recolectada para la revista.
2,3,4,5 - Contenido editado para fines de diagramación.
6 - Revista Institucional en PDF difundida en diferentes medios.
7 - Versión impresa de la Revista Institucional. </t>
  </si>
  <si>
    <t>Elaboración de Cápsula Informativa.</t>
  </si>
  <si>
    <t>No. de cápsulas informativas.</t>
  </si>
  <si>
    <t>B</t>
  </si>
  <si>
    <t xml:space="preserve">1 - Selección de información.
2 - Preparación del contenido a publicar.
3 - Edición del video de la cápsula.
4 - Revisión final de la cápsula.
5 - Publicación de la cápsula. </t>
  </si>
  <si>
    <t xml:space="preserve">1 - Contenido recolectado para la cápsula.
2,3,4 - Cápsula informativa editada y revisada.
5 - Enlace de la cápsula informativa publicada en el canal de YouTube. </t>
  </si>
  <si>
    <t>Difusión de Informaciones Institucionales a Medios de Comunicación.</t>
  </si>
  <si>
    <t>No. de informaciones institucionales enviadas a medios de comunicación.</t>
  </si>
  <si>
    <t xml:space="preserve">1 - Seleccionar información.
2 - Redacción de nota de prensa.
3 - Selección de fotos o videos a enviar.
4 - Envío a medios de comunicación.
5 - Realizar gestiones de publicación.
6 - Monitoreo de publicaciones.
7 - Recopilación y archivo de publicaciones.  </t>
  </si>
  <si>
    <t>Sección de Relaciones Públicas.</t>
  </si>
  <si>
    <t>Dirección Ejecutiva.</t>
  </si>
  <si>
    <t xml:space="preserve">1 - Información recolectada.
2 - Nota de prensa redactada.
3 - Fotos y videos a publicar.
4,5,6 - Enlace de publicaciones en medios externos.
7 - Archivo de publicaciones. </t>
  </si>
  <si>
    <t>Colocación de Publicidad Institucional.</t>
  </si>
  <si>
    <t>No. de contratos de publicidad realizados.</t>
  </si>
  <si>
    <t xml:space="preserve">1 - Selección del medio.
2 - Elaboración de publicidad.
3 - Aprobación.
4 - Definición del tiempo de colocación.
5 - Elaboración de un contrato.
6 - Colocación de publicidad. 
7 - Supervisión del servicio.  </t>
  </si>
  <si>
    <t>- Dirección Ejecutiva.
- Asesora en Comunicación y Mercado.
- Dirección Administrativa Financiera.</t>
  </si>
  <si>
    <t xml:space="preserve">1,2,3,4 - Publicidad aprobada y lista para fines de publicación.
5 - Copia de contratos.
6 - Fotos de publicidad colocada en medios impresos o digitales.
7 - Informe de Supervisión de Servicios. </t>
  </si>
  <si>
    <t>Creación y difusión de Campañas Especiales.</t>
  </si>
  <si>
    <t>No. de campañas especiales.</t>
  </si>
  <si>
    <t xml:space="preserve">1 - Definir tema y fecha de la campaña.
2 - Generación del contenido.
3 - Creación y diseño de la campaña.
4 - Producción y edición de contenido audiovisual.
5 - Búsqueda de aprobación.
6 - Publicación de la campaña.
7 - Medición del alcance.
8 - Colocación en medios en caso de ser necesario. </t>
  </si>
  <si>
    <t>1,2,3 - Artes de las campañas.
4,5 - Material audiovisual de la campaña editado y aprobado.
6,7 - Publicación de la campaña en redes sociales, murales y página institucional.
8 - Publicación de la campaña en otros medios.</t>
  </si>
  <si>
    <t xml:space="preserve">Realización de Maestría de Ceremonias </t>
  </si>
  <si>
    <t xml:space="preserve">No. de maestrías realizadas </t>
  </si>
  <si>
    <t>1 - Identificar la importancia de la actividad.
2 - Elaborar un guion de la actividad.
3 - Identificar las autoridades que asistirán.
4 - Ser moderador, siguiendo el guion ya elaborado</t>
  </si>
  <si>
    <t>1 - Videos.
2 - Fotos.
3 - Nota de prensa de la actividad.</t>
  </si>
  <si>
    <t>Coordinación de visitas del Director Ejecutivo a medios de comunicación.</t>
  </si>
  <si>
    <t>No. de visitas del Director Ejecutivo a medios de comunicación.</t>
  </si>
  <si>
    <t>1 - Coordinar encuentros con periodistas, líderes de opinión y otros miembros de los medios de comunicación.
2 - Gestionar entrevistas.
3 - Acompañamiento del equipo de Comunicaciones.
4 - Suministro de datos e insumos requeridos por los medios.
5 - Realización de fotos y videos.
6 - Búsqueda de evidencias del encuentro.
7 - Archivo del material.</t>
  </si>
  <si>
    <t>1 - Fotos o videos realizados para coordinar los encuentros.
2,3,4,5,6,7 - Enlace de la entrevista..</t>
  </si>
  <si>
    <t>Difundir informaciones institucionales a nuestro público interno y externo.</t>
  </si>
  <si>
    <t>Actualización del Mural Institucional.</t>
  </si>
  <si>
    <t>No. de actualizaciones del mural institucional.</t>
  </si>
  <si>
    <t xml:space="preserve">1 - Seleccionar contenido.
2 - Realizar lista del contenido.
3 - Publicar el contenido en el mural.
4 - Verificar el contenido en el mural.  </t>
  </si>
  <si>
    <t>1,2 - Lista de publicaciones del contenido.
3,4 - Publicación en el mural.</t>
  </si>
  <si>
    <t>Informar a nuestros directores y encargados de las noticias del sector Agropecuario Nacional y otras de interés.</t>
  </si>
  <si>
    <t>Realización de Síntesis Diaria de Información.</t>
  </si>
  <si>
    <t>No. de síntesis diarias de información.</t>
  </si>
  <si>
    <t xml:space="preserve">1 - Recolección de informaciones de medios de comunicación digitales e impresos.
2 - Copiar títulos y enlaces.
3 - Recortar noticias de periódicos físicos.
4 - Elaboración de síntesis.
5. Envío de manera física y digital.  </t>
  </si>
  <si>
    <t>Sección de Prensa.</t>
  </si>
  <si>
    <t>1,2,3,4,5 - Copia física y digital de la síntesis diaria de información.</t>
  </si>
  <si>
    <t xml:space="preserve">Promocionar los programas institucionales, puntos de ventas, productos disponibles, precios y  ofertas. </t>
  </si>
  <si>
    <t>Promoción de Programas Institucionales.</t>
  </si>
  <si>
    <t>No. de promociones creadas.</t>
  </si>
  <si>
    <t>1 - Búsqueda de información o programación diaria de programas institucionales.
2 - Elaboración del diseño.
3 - Publicación en medios internos o externos.
4 - Verificación del impacto.</t>
  </si>
  <si>
    <t>1 - Información de la programación de los Mercados de Productores y Bodegas Móviles.
2 - Artes diseñados con la programación diaria de los Mercados de Productores y las Bodegas Móviles.
3,4 - Enlace de publicación en las redes sociales y la página web institucional.</t>
  </si>
  <si>
    <t>Medir los resultados obtenidos a través de la difusión de la información.</t>
  </si>
  <si>
    <t>Monitoreo de las Publicaciones.</t>
  </si>
  <si>
    <t>No. de monitoreos de publicaciones.</t>
  </si>
  <si>
    <t xml:space="preserve">1 - Selección de nota de prensa o tema a monitorear.
2 - Realización de monitoreo de publicaciones en medios comunicación y redes sociales.
3 - Realización de un Informe de Monitoreo.
4 - Entrega del informe al Director Ejecutivo.
5 - Archivar el informe. </t>
  </si>
  <si>
    <t xml:space="preserve">1,2,3,4,5 - Informe de Monitoreo ejecutado y entregado al Director Ejecutivo.
</t>
  </si>
  <si>
    <t>Medir el posicionamiento de la marca del INESPRE.</t>
  </si>
  <si>
    <t>Encuesta de
posicionamiento de la
marca INESPRE.</t>
  </si>
  <si>
    <t>% de aceptación de
la ciudadanía.</t>
  </si>
  <si>
    <t>Porcentaje</t>
  </si>
  <si>
    <t>1 - Definir los temas a encuestar.
2 - Elaborar las preguntas de las encuestas.
3 - Definir el público objetivo.
4 - Establecer las vías y herramientas a través de las cuales se realizará la misma.
5 - Procesar la información.
6 - Realizar un informe final.</t>
  </si>
  <si>
    <t>- Departamento de Planificación y Desarrollo. 
- Dirección de Comercialización.
- Asesora en Comunicación y Mercado.
-Dirección Administrativa Financiera.</t>
  </si>
  <si>
    <t>1,2,3 - Copia del modelo de la encuesta.
4,5 - Resultados de la encuesta.
6 - Informe final.</t>
  </si>
  <si>
    <t xml:space="preserve"> Asegurar que las actividades se lleven a cabo de manera organizada, con buena presencia y garantizando un servicio eficiente, cumpliendo con todos los requisitos de las Máximas Autoridades.</t>
  </si>
  <si>
    <t>Asistencia protocolar en diferentes reuniones y otros eventos institucionales.</t>
  </si>
  <si>
    <t>% de solicitudes que han sido respondidas.</t>
  </si>
  <si>
    <t>1 - Recepción de solicitud.
2 - Gestión servicios requeridos.
3 - Organizar el evento.
4 - Realización de lista de invitados.
5 - Distribución del trabajo.
6 - Asistencia protocolar a montaje de evento e invitados.</t>
  </si>
  <si>
    <t>Sección de Protocolo</t>
  </si>
  <si>
    <t>- Dirección Ejecutiva.
- Departamento Financiero.
- División de Compras y Contrataciones.</t>
  </si>
  <si>
    <t xml:space="preserve">1 - Copia de expedientes o solicitudes.
2 - Hoja de asistencia.
3 - Fotos.
4 - Videos. </t>
  </si>
  <si>
    <t>Organización de eventos institucionales.</t>
  </si>
  <si>
    <t>No. de eventos</t>
  </si>
  <si>
    <t>1 - Recepción de solicitud.
2 - Gestión servicios requeridos.
3 - Organizar el evento.
4 - Realización de lista de invitados.
5 - Confirmación de asistencia.
6 - Coordinación de la distribución de invitados.
7 - Distribución del invitados.
8 - Asistencia protocolar a montaje de evento e invitados.</t>
  </si>
  <si>
    <t>1 - Copia de expedientes o solicitudes.
2 - Hoja de asistencia.
3 - Fotos.
4 - Videos.</t>
  </si>
  <si>
    <t>Solicitud de contratación de servicios para montaje de eventos institucionales</t>
  </si>
  <si>
    <t>No. de contrataciones.</t>
  </si>
  <si>
    <t xml:space="preserve">1 - Identificar suplidores.
2 - Solicitar, evaluar y aprobar cotizaciones.
3 - Contratación del servicio.
4 - Supervisión del servicio. </t>
  </si>
  <si>
    <t xml:space="preserve">1 - Solicitud de servicios.
2 - Cotizaciones.
3 - Documento de recibido del servicio. </t>
  </si>
  <si>
    <t xml:space="preserve">Asistencia protocolar a invitados especiales de la institución y de las Máximas Autoridades. </t>
  </si>
  <si>
    <t>% de solicitudes respondidas a las Máximas Autoridades.</t>
  </si>
  <si>
    <t xml:space="preserve">1 - Recopilar datos del invitado.
2 - Distribución del trabajo.
3 - Recepción del invitado.
4 - Asistencia y orientación.
5 - Llevarlo al destino final.
6 - Garantizar que su experiencia sea grata durante la visita. </t>
  </si>
  <si>
    <t>1 - Solicitud de servicio.
2 - Foto del invitado.</t>
  </si>
  <si>
    <r>
      <t xml:space="preserve">MISIÓN:
</t>
    </r>
    <r>
      <rPr>
        <b/>
        <i/>
        <sz val="12"/>
        <color rgb="FF000000"/>
        <rFont val="Calibri"/>
        <family val="2"/>
        <charset val="1"/>
      </rPr>
      <t xml:space="preserve">"Contribuir al desarrollo agropecuario a través de acciones y programas orientados a la eficacia, rentabilidad y competitividad de los productores, mediante una comercialización justa y organizada, que garantice el acceso a alimentos de calidad para todos los consumidores". </t>
    </r>
  </si>
  <si>
    <r>
      <t xml:space="preserve">VISIÓN:
</t>
    </r>
    <r>
      <rPr>
        <b/>
        <i/>
        <sz val="12"/>
        <color rgb="FF000000"/>
        <rFont val="Calibri"/>
        <family val="2"/>
        <charset val="1"/>
      </rPr>
      <t>"Una República Dominicana con garantía de seguridad alimentaria, siendo como institución, parte de un sistema colaborativo entre instancias públicas y privadas del sector agropecuario".</t>
    </r>
  </si>
  <si>
    <r>
      <t xml:space="preserve">VALORES:
</t>
    </r>
    <r>
      <rPr>
        <b/>
        <i/>
        <sz val="12"/>
        <color rgb="FF000000"/>
        <rFont val="Calibri"/>
        <family val="2"/>
        <charset val="1"/>
      </rPr>
      <t>●Transparencia
●Innovación
●Conocimiento
●Calidad e Inocuidad
●Apego al Servicio</t>
    </r>
  </si>
  <si>
    <t>Nombre del área: Departamento Normas, Sistemas, Supervisión y Seguimiento.</t>
  </si>
  <si>
    <t>Lograr el mejor funcionamiento de las actividades realizadas en las áreas.</t>
  </si>
  <si>
    <t>Evaluaciones de Seguimiento, Medidas Correctivas y Optimización.</t>
  </si>
  <si>
    <t>No. de Informes de evaluación.</t>
  </si>
  <si>
    <t xml:space="preserve">1 - Solicitud de auditoría
2 - Aprobación de auditoría.
3 – Ejecutar                                                                                                                         </t>
  </si>
  <si>
    <t>-Departamento de Normas, Sistemas, Supervisión y Seguimiento.</t>
  </si>
  <si>
    <t>-Todas las áreas institucionales.</t>
  </si>
  <si>
    <t>1- Auditoria aprobada.
2- Registro de participantes.                  3-Informe Final.                                            4-Plan de Seguimiento.</t>
  </si>
  <si>
    <t>Comunicación formal con el propósito de solicitar la realización de la auditoría.</t>
  </si>
  <si>
    <t>Evaluación de procedimientos institucionales.</t>
  </si>
  <si>
    <t>No. de Informes sobre incidencias encontradas.</t>
  </si>
  <si>
    <t>1 - Solicitud de auditoría.
2 - Aprobación de auditoría.
3 - Ejecutar.</t>
  </si>
  <si>
    <t>1-Auditoria aprobada.
2- Registro de participantes.                   3-Informe de auditoria.</t>
  </si>
  <si>
    <t>Garantizar la mejora continua de los procesos.</t>
  </si>
  <si>
    <t>Resumen Ejecutivo de la Implementación de los Controles Internos de la MAE.</t>
  </si>
  <si>
    <t>No. de Informes sobre los procesos y las mejoras continuas.</t>
  </si>
  <si>
    <t>1 - Recolectar información.
2 - Realizar informe.</t>
  </si>
  <si>
    <t>-Todas las áreas institucionales</t>
  </si>
  <si>
    <t>1-Informes Recibidos de las dependencias de  Fiscalización, Revisión, Normas y Seguimiento.            2- Informe del Seguimiento Normativo a la MAE.</t>
  </si>
  <si>
    <t>Informar a la MAE sobre la situación de las Normas.</t>
  </si>
  <si>
    <t>No. de Informes.</t>
  </si>
  <si>
    <t>Vigilar por el cumplimiento de las normas y seguimientos a los procesos de controles de gastos</t>
  </si>
  <si>
    <t>Informe de Validación y Cumplimiento Normativo.</t>
  </si>
  <si>
    <t>No. de Informes sobre la ejecución de los controles del gasto</t>
  </si>
  <si>
    <t xml:space="preserve">1 - Recolectar información.                            2 - Realizar informe.                                                                                                                   3- Realizar Plan </t>
  </si>
  <si>
    <t>-Sección de Normativas, Seguimiento y Enlace.</t>
  </si>
  <si>
    <t>Todas las áreas institucionales</t>
  </si>
  <si>
    <t>1.Informes de las áreas involucradas.                                                                                                               2.Informe Final.
3. Plan de Seguimiento.</t>
  </si>
  <si>
    <t>Informar a Planificación y Desarrollo sobre los informes ejecutados, para fines de cumplimiento.</t>
  </si>
  <si>
    <t>Registrar los expedientes de pago para fines de análisis, revisión y validación de los procesos de la Institución</t>
  </si>
  <si>
    <t xml:space="preserve">Validación, evaluación y control de documentos de ejecución, administración y de operaciones. </t>
  </si>
  <si>
    <t>No. de Informes revisión de expedientes y sus validaciones</t>
  </si>
  <si>
    <t>1 - Recepción de los documentos de todas las áreas.
2 - Revisión de los documentos.
3 - Corrección de los documentos.
4 - Entrega de los documentos.</t>
  </si>
  <si>
    <t>-Sección de Revisión.</t>
  </si>
  <si>
    <t>1 - Registro en el libro de entrada.
2- Informe de revisión.
4 - Registro en el libro de salida.</t>
  </si>
  <si>
    <t>Revisión de contratos.</t>
  </si>
  <si>
    <t xml:space="preserve">No. de Informes </t>
  </si>
  <si>
    <t>1 - Recepción de los documentos.
2 - Revisión.
3 - Corrección.
4 - Entrega.</t>
  </si>
  <si>
    <t>-Departamento Jurídico.</t>
  </si>
  <si>
    <t>1. Formato de Recepción de contratos.                                                                                                              2 Informe de Revisión.</t>
  </si>
  <si>
    <t>Análisis y revisión de nómina.</t>
  </si>
  <si>
    <t>No. de Informes sobre el análisis de las nóminas, sus montos y hallazgos.</t>
  </si>
  <si>
    <t>1 - Recepción de la nómina de empleados fijos.
2 - Revisión de  la nómina de empleados fijos. 
3 - Entrega de la nómina revisada.</t>
  </si>
  <si>
    <t>-Departamento de Registro, Control y Nómina.</t>
  </si>
  <si>
    <t>1 - Libro de registro de entrada.
2 - Validación del fiscalizador.
3 - Libro de registro de salida.</t>
  </si>
  <si>
    <t>Revisión de expedientes administrativos financieros.</t>
  </si>
  <si>
    <t>1 - Recepción de expedientes administrativos financieros.
2 - Revisión de los expedientes.
3 - Entrega de los expedientes revisados.</t>
  </si>
  <si>
    <t>-Dirección Administrativa Financiera.</t>
  </si>
  <si>
    <t>Fiscalizar las operaciones institucionales y velar por el cumplimiento de las normas y controles en dichos procesos.</t>
  </si>
  <si>
    <t>Informe Fiscalización de operaciones institucionales.</t>
  </si>
  <si>
    <t>1 - Programar fecha para la fiscalización de las operaciones institucionales.
2 - Planificación de las operaciones.
3 - Ejecución de las operaciones.</t>
  </si>
  <si>
    <t>-División de Fiscalización.</t>
  </si>
  <si>
    <t>1,2 - Programación o cronograma de trabajo.
3 - Informe de fiscalización de las operaciones institucionales.</t>
  </si>
  <si>
    <t>Arqueo de Fondos Operacionales.</t>
  </si>
  <si>
    <t>No. de Informes de resultados de los Arqueos de Fondos Operacionales.</t>
  </si>
  <si>
    <t>1 - Escoger la fecha para la realización del arqueo.
2 - Realizar el arqueo.</t>
  </si>
  <si>
    <t>-Sección de Operaciones Internas.</t>
  </si>
  <si>
    <t>1 - Programación o cronograma de trabajo.
2 - Informe de arqueo.</t>
  </si>
  <si>
    <t>Realizar de manera aleatoria.</t>
  </si>
  <si>
    <t>Auditoría a realizar.</t>
  </si>
  <si>
    <t>No. de auditorías realizadas.</t>
  </si>
  <si>
    <t>1 - Programar fecha para la auditoría.
2 - Planificar auditoría.
3 - Ejecutar la auditoría.</t>
  </si>
  <si>
    <t>1 - Programación o cronograma de trabajo.
3 - Informe de auditoría.</t>
  </si>
  <si>
    <t>Cheques revisados.</t>
  </si>
  <si>
    <t>No. de Informes de cheques revisados.</t>
  </si>
  <si>
    <t>1 - Recepción de cheques a revisar.
2 - Revisión de cheques.
3 - Entrega de cheques.</t>
  </si>
  <si>
    <t>-Dirección Administrativa y Financiera.</t>
  </si>
  <si>
    <t>1- Informe de Cheques revisados.</t>
  </si>
  <si>
    <t>Organizar y analizar con precaución.</t>
  </si>
  <si>
    <t>Fiscalización y Val. de las. Operaciones Financieras en Bodegas Móviles.</t>
  </si>
  <si>
    <t>No. de Informes sobre las fiscalizaciones de las bodegas móviles.</t>
  </si>
  <si>
    <t>1 - Programar fecha para la fiscalización y validación de operaciones financieras en Bodegas Móviles.
2 - Planificación de las operaciones. 
3 - Ejecución de las operaciones.</t>
  </si>
  <si>
    <t>-Sección de Operaciones Externas.</t>
  </si>
  <si>
    <t>-Dirección Administrativa y Financiera, Dirección de Gestión de Programas</t>
  </si>
  <si>
    <t>1 - Programación o cronograma de trabajo.
2- Informe de fiscalización de las operaciones de Bodegas Móviles.</t>
  </si>
  <si>
    <t>Fiscalización y Val. Operaciones O/Fin. En Mercados de Productores.</t>
  </si>
  <si>
    <t>No. de Informes sobre las fiscalizaciones de los mercados</t>
  </si>
  <si>
    <t>1 - Programar fecha para la fiscalización y validación de operaciones financieras en Mercados de Productores.
2 - Planificación de las operaciones. 
3 - Ejecución de las operaciones.</t>
  </si>
  <si>
    <t>-Dirección Administrativa Financiera, Dirección de Gestión de Programas.</t>
  </si>
  <si>
    <t>1 - Programación o cronograma de trabajo.
2 - Informe de fiscalización de las operaciones de Mercados de Productores.</t>
  </si>
  <si>
    <t xml:space="preserve">Supervisar las Operaciones de los Mercados de Productores y Bodegas Móviles. </t>
  </si>
  <si>
    <t>Fiscalización y Validación de Inventario de Materiales y Suministros.</t>
  </si>
  <si>
    <t>No. de Inventarios a Suministros.</t>
  </si>
  <si>
    <t>1 - Programar fecha para la fiscalización y validación del inventario de materiales de suministro.
2 - Planificar el inventario de materiales de suministro.
3 - Ejecución del inventario.</t>
  </si>
  <si>
    <t>Departamento Administrativo. Área de suministros.</t>
  </si>
  <si>
    <t>1- Programación o cronograma de trabajo                                                2 - Informe de fiscalización de la validación de inventario de materiales y suministro.</t>
  </si>
  <si>
    <t>Comunicación formal con el propósito de solicitar la realización del Inventario.</t>
  </si>
  <si>
    <t>Fiscalización y Validación de Inventario de Productos.</t>
  </si>
  <si>
    <t>No. de Inventarios a Productos.</t>
  </si>
  <si>
    <t>1 - Programar fecha para la fiscalización y validación de inventario de producto.
2 - Planificación del inventario de producto.
3 - Ejecución del inventario de producto.</t>
  </si>
  <si>
    <t>Dirección Administrativa Financiera. Dirección Abastecimiento, Logística y Distribución. Dirección Normas Técnicas</t>
  </si>
  <si>
    <t>1,2 - Programación de trabajo.
3 - Informe de fiscalización de la validación del inventario de producto.</t>
  </si>
  <si>
    <t>Informe de Ingresos Mensuales de la Institución.</t>
  </si>
  <si>
    <t>No. de Informes de Ingresos.</t>
  </si>
  <si>
    <t>1 - Recolectar información sobre los ingresos mensuales.
2 - Realizar informe mensual final.</t>
  </si>
  <si>
    <t>Departamento Administrativo Financiero</t>
  </si>
  <si>
    <t>1,2 - Informe de ingreso mensual.</t>
  </si>
  <si>
    <t>Solicitar información.</t>
  </si>
  <si>
    <t>Informe de Pagos Electrónicos a Empleados.</t>
  </si>
  <si>
    <t>No. de Informes de Pagos Electrónicos.</t>
  </si>
  <si>
    <t>1 - Recolectar información sobre los pagos electrónicos a empleados. 
2 - Realizar informe mensual final.</t>
  </si>
  <si>
    <t xml:space="preserve">-Sección de Operaciones Internas. </t>
  </si>
  <si>
    <t>1,2 - Informe de pagos electrónicos a empleados.</t>
  </si>
  <si>
    <t>Revisar pagos electrónicos a empleados.</t>
  </si>
  <si>
    <t>Fiscalización de Transferencias  Electrónicas (varias).</t>
  </si>
  <si>
    <t>No. de Informes de pagos por transferencia.</t>
  </si>
  <si>
    <t>1 - Recolectar información sobre las transferencias.
2 - Realizar informe mensual final.</t>
  </si>
  <si>
    <t>1,2 - Reporte de transferencias electrónicas.</t>
  </si>
  <si>
    <t>Revisar pagos de Transferencias Electrónicas.</t>
  </si>
  <si>
    <t>Fiscalización de Expedientes para Fines de Pagos.</t>
  </si>
  <si>
    <t>No. de Informes de expedientes revisados.</t>
  </si>
  <si>
    <t>1 - Recepción de expedientes para fines de pago.
2 - Revisión de los expedientes.
3 - Entrega de los expedientes revisados.</t>
  </si>
  <si>
    <t>Recibir de Revisión los Expedientes.</t>
  </si>
  <si>
    <t>Fiscalización de Nómina Electrónica.</t>
  </si>
  <si>
    <t>No. de Informes de expedientes de nómina revisados.</t>
  </si>
  <si>
    <t>1 - Recepción.
2 - Revisión.
3 - Entrega.</t>
  </si>
  <si>
    <t>1. Recepción de la Nómina.                                                                                                                                               2. Informe de Revisión.</t>
  </si>
  <si>
    <t>Verificación y Validación de Activos Fijos.</t>
  </si>
  <si>
    <t>No. de Verificaciones de Inventario de Activos Fijos.</t>
  </si>
  <si>
    <t>1 - Programar fecha para la validación de los inventarios de Activos Fijos.
2 - Planificación del inventario de Activos Fijos.
3 - Ejecución del inventario.</t>
  </si>
  <si>
    <t>Departamento Administrativo. Departamento de Activos Fijos</t>
  </si>
  <si>
    <t>1 - Programación o cronograma de trabajo.
2 - Formato de verificación y validación de inventario de Activos Fijos.</t>
  </si>
  <si>
    <t>Verificar los Activos Fijos, Aleatorios.</t>
  </si>
  <si>
    <t>Nombre del área: Dirección de Planificación y Desarrollo</t>
  </si>
  <si>
    <t xml:space="preserve">Eje Estratégico del PEI: 2. Organización interna y aumento de la capacidad institucional. </t>
  </si>
  <si>
    <t>Eficientizar la planificación estratégica de la institución.</t>
  </si>
  <si>
    <t>Formulación del Plan Anual de Compras y Contrataciones 2026</t>
  </si>
  <si>
    <t xml:space="preserve">% de avance de la formulación del Plan Anual de Compras y Contrataciones. </t>
  </si>
  <si>
    <t>1. Solicitar requerimientos de insumos a las áreas.
2 .Formular Plan de Compras preliminar.
3 - Revisión del plan con los departamentos de la institución.
4 - Ajustes y reformulación del Plan de Compras.</t>
  </si>
  <si>
    <t>Departamento de Formulación, Monitoreo y Evaluación de Planes, Programas y Proyectos.</t>
  </si>
  <si>
    <t>Todas las áreas institucionales.</t>
  </si>
  <si>
    <t>1 - Copia de solicitudes recibidas y firmadas por las áreas.  
2 - Oficio de convocatoria a reuniones con las áreas sustantivas y la División de Compras y Contrataciones, formulario de asistencia de los participantes a reuniones. 
3 - Plan de Compras preliminar,  remisión del Plan de Compras.
4 - Documento terminado y aprobado por la Dirección Ejecutiva.</t>
  </si>
  <si>
    <t>Formulación del Plan Operativo Anual 2026</t>
  </si>
  <si>
    <t>% de avance de la formulación del Plan Operativo Anual.</t>
  </si>
  <si>
    <t>1. Diseñar planilla de la matriz del POA.
2. Revisión y aprobación de la planilla.
3. Socializar la planilla con todas las áreas institucionales. 
4. Solicitar matriz del POA de cada área con fecha límite de entrega.
5. Recepción de las planillas y formulación de la matriz final.
6. Enviar la versión final de la matriz del POA.</t>
  </si>
  <si>
    <t>1. Planilla de la matriz del POA lista y aprobada.
2. Lista de asistencia de la socialización.
3. Correos electrónicos enviados a las áreas con sus respectivas planillas del POA.
4. Correos electrónicos recibidos de las áreas con sus matrices del POA adjuntas. Documento del POA en proceso de formulación.
5. Matriz del POA formulada y enviada al Portal de Transparencia.</t>
  </si>
  <si>
    <t>Formulación del Plan de Protección al Medio Ambiente 2026</t>
  </si>
  <si>
    <t xml:space="preserve">% de avance de la formulación de los Planes de Gestión Institucional 2026. </t>
  </si>
  <si>
    <t>- Dirección Administrativa Financiera.
- Dirección de Recursos Humanos.
- Departamento de Tecnologías de la Información y Comunicación. 
- Departamento de Comunicaciones.</t>
  </si>
  <si>
    <t xml:space="preserve">1. Planilla del Plan de Protección al Medio Ambiente aprobada. 
2. Lista de asistencia de la socialización.
3. Correos electrónicos enviados a las áreas con la planilla.
4. Correo de socialización planilla definitiva a todas las áreas de la institución. </t>
  </si>
  <si>
    <t>Formulación del Proyecto de Presupuesto 2026</t>
  </si>
  <si>
    <t>% de avance de la formulación del presupuesto.</t>
  </si>
  <si>
    <t>1 - Solicitar requerimientos de insumos a las áreas.
2 - Formular Proyecto de Presupuesto preliminar.
3 - Enviar el presupuesto a DIGEPRES, Ministerio de Agricultura y Ministerio de Hacienda para fines de aprobación.
4 - Ajustes y reformulación del Proyecto de Presupuesto aprobado.</t>
  </si>
  <si>
    <t>- Dirección de Comercialización.
- Dirección de Gestión de Programas.
- Dirección Agropecuaria, Normas y Tecnología Alimentaria.</t>
  </si>
  <si>
    <t>1 - Copia de solicitudes recibidas y firmadas por las áreas.  
2 - Oficio de convocatoria a reuniones con las áreas sustantivas, formulario de asistencia de los participantes a reuniones. 
3 - Proyecto de Presupuesto preliminar, Oficio de remisión del Proyecto de Presupuesto preliminar a DGCP y DIGEPRES.
4 - Documento terminado y aprobado por el Consejo de Directores.</t>
  </si>
  <si>
    <t>Monitorear y hacer un seguimiento continuo a las metas establecida en base a las programadas y realizar los ajustes necesarios.</t>
  </si>
  <si>
    <t xml:space="preserve">Informes trimestrales de seguimiento a la ejecución de los Planes de Gestión Institucional. </t>
  </si>
  <si>
    <t xml:space="preserve">No. de informes trimestrales de seguimiento. </t>
  </si>
  <si>
    <t>1 - Correos enviados a las áreas.
2 -  Reporte de tablas.
3,4 - Informes realizados y revisados por el director de Planificación y Desarrollo.
5 -  Correo enviado con el resultado a las áreas y/o listado de participantes en caso de reuniones físicas.</t>
  </si>
  <si>
    <t xml:space="preserve">Informe anual de resultados por cumplimiento a la ejecución de los Planes de Gestión Institucional. </t>
  </si>
  <si>
    <t xml:space="preserve">1. Análisis de los informes trimestrales de los Planes de Gestión Institucional.
2. Preparar tablas de ejecución.
3. Elaboración de informe.                                      
4. Presentación de informe al  director de Planificación y Desarrollo.
5. Socializar con los directores y encargados departamentales involucrados. </t>
  </si>
  <si>
    <t>1 - Informes realizados por trimestre.
2 - Reporte de tablas.
3,4 - Informe realizado y revisado por el director de Planificación y Desarrollo.
5 - Correo enviado con el resultado a las áreas y/o listado de participantes en caso de reuniones físicas.</t>
  </si>
  <si>
    <t xml:space="preserve">Informes de ejecución del POA. </t>
  </si>
  <si>
    <t xml:space="preserve">1 - Solicitud de reportes de ejecución mensual y limitaciones y/o gestiones extraordinarias encontradas. 
2 - Análisis de los reportes y justificaciones enviadas.
3 - Elaboración de informe.
4 - Presentación al director de Planificación y Desarrollo.
5 -  Socialización con las áreas (directores, encargados y gestores). 
6 - Envío de informe a la Oficina de Libre Acceso a la Información para publicación en el portal institucional. </t>
  </si>
  <si>
    <t>1,2 - Correos enviados a las áreas y recepción de matrices mensuales de ejecución. 
3,4 - Informes realizados y revisados por el  director de Planificación y Desarrollo.
5 - Correo enviado con el resultado a las áreas y/o listado de participantes en caso de reuniones físicas.
6 - Informes aprobados y enviados al Portal de Transparencia.</t>
  </si>
  <si>
    <t xml:space="preserve">1. Solicitud de reporte de ejecución a las áreas. 
2. Análisis de las ejecuciones.
3.  Elaboración de informe.
4. Presentación  al director de Planificación y Desarrollo.
5. Socialización con las áreas (directores, encargados y gestores). 
6 -  Envío de informe a la Oficina de Libre Acceso a la Información para publicación en el portal institucional. </t>
  </si>
  <si>
    <t>1 - Correos electrónicos solicitando la información.
2,3 - Lista de asistencia a las reuniones.
4,5 - Informe realizado y revisado.
5 -  Correo enviado con el resultado a las áreas y/o listado de participantes en caso de reuniones físicas.
6 - Informes aprobados y enviados al Portal de Transparencia.</t>
  </si>
  <si>
    <t xml:space="preserve">Informes de Memoria Institucional </t>
  </si>
  <si>
    <t xml:space="preserve">No. de Informes de Memoria Institucional entregados. </t>
  </si>
  <si>
    <t xml:space="preserve">1. Solicitud de logros institucionales del primer semestre de la gestión a las áreas.
2. Analizar y compilar los temas relevantes de acuerdo a las instrucciones gubernamentales.
3. Revisión de la guía suministrada por la Presidencia y actualizaciones al año.
4. Elaboración de Informe de Memoria Institucional Semestral. 
5. Cargar Informe de Memoria Institucional Semestral al Portal de Memorias de la Presidencia. 
6. Solicitar los logros institucionales restantes correspondientes al segundo semestre de la gestión a las áreas. 
7. Analizar y compilar los temas relevantes según directrices. 
8. Unificar datos del primer semestre y segundo semestre. 
9. Socialización previa al envío con el Director Ejecutivo. 
10. Cargar Resumen Ejecutivo al Portal de Memorias de la Presidencia.
11 -  Cargar Memoria Anual al Portal de Memorias de la Presidencia. 
12- Enviar Memoria Anual a la Oficina de Libre Acceso a la Información para cargar en el portal institucional. </t>
  </si>
  <si>
    <t xml:space="preserve">1 - Correos electrónicos a las áreas solicitando información.
2,3 ,4 - Memoria semestral  realizada y revisada.
5 - Memoria semestral enviada al Portal de Memorias de la Presidencia. 
6 - Correos electrónicos a las áreas solicitando información restante del año (segundo semestre).
7.8,9 - Memoria Anual realizada y revisada.
10,11,12 - Resumen Ejecutivo y Memoria Anual enviada al Portal de Memorias de la Presidencia y cargados al Portal de Transparencia. </t>
  </si>
  <si>
    <t>Informe anual de la ejecución del Plan Operativo Anual (POA).</t>
  </si>
  <si>
    <t xml:space="preserve">Informe anual de la ejecución del (POA) aprobado y entregado. </t>
  </si>
  <si>
    <t>1,2 - Informes trimestrales y matrices de ejecución recibidas mensualmente. 
3,4 - Informe realizado y revisado.
5 -  Correo enviado con el resultado a las áreas y/o listado de participantes en caso de reuniones físicas.
6 - Informe aprobado y enviado al Portal de Transparencia.</t>
  </si>
  <si>
    <t>Impulsar la calidad y la mejora continua de los  procesos y  servicios del INESPRE, a fin de satisfacer los requerimientos y expectativas de los clientes  internos y externos</t>
  </si>
  <si>
    <t>Autodiagnóstico CAF 2025</t>
  </si>
  <si>
    <t xml:space="preserve"> Informe Autoevaluación CAF.</t>
  </si>
  <si>
    <t>1. Realizar reuniones con el Comité de Calidad.
2. Agotar mesas de trabajo con los involucrados.
3. Completar la matriz con los insumos correspondientes.
4. Enviar  Matriz de Autodiagnóstico, tabla de puntuación e Informe de Autoevaluación CAF 2024 al MAP para cargar a la plataforma.</t>
  </si>
  <si>
    <t>Comité de Calidad</t>
  </si>
  <si>
    <t>1 - Minutas de reuniones, correos y coordinaciones del proceso.
2 - Registro de participantes.
3 - Autodiagnóstico CAF 2024
4 -  Comunicación con los miembros del Comité de Calidad..</t>
  </si>
  <si>
    <t xml:space="preserve">Plan de Mejora Modelo CAF </t>
  </si>
  <si>
    <t xml:space="preserve">Formulación Plan de Mejora 2026
</t>
  </si>
  <si>
    <t>1. Coordinar las reuniones con el Comité de Calidad.
2. Realizar mesas de trabajos con los involucrados.
3. Enviar informe al MAP para cargar a la plataforma.</t>
  </si>
  <si>
    <t>1 - Minutas de reuniones, correos y coordinaciones del proceso.
2 - Registro de participantes.
3 - Documento del Plan de Mejora, comunicación con los miembros del Comité de Calidad.</t>
  </si>
  <si>
    <t>Informes Plan de Mejora 2024</t>
  </si>
  <si>
    <t>1. Coordinar las reuniones con el Comité de Calidad.
2. Realizar mesas de trabajos con los involucrados.
3. Elaborar 1er. informe de avances PM
4. Elaborar Informe Final PM
5.Enviar informes al MAP para ser cargados a la Plataforma</t>
  </si>
  <si>
    <t>1 - Minutas de reuniones, correos y coordinaciones del proceso.
2 - Registro de participantes.
3 - Informes remitidos.</t>
  </si>
  <si>
    <t>Monitoreo de la Calidad de los servicios públicos</t>
  </si>
  <si>
    <t>Informe Encuesta de Satisfacción de Usuarios</t>
  </si>
  <si>
    <t>1. Determinar la muestra.
2. Calendarizar el período a evaluar.
3. Aplicar las encuestas.
4. Tabulación de los datos.
5. Realizar el informe de resultados.
6. Determinación del plan de acción.</t>
  </si>
  <si>
    <t>1 - Muestra aprobada.
2 - Metodología de trabajo. 
3 - Encuestas realizadas.
4 - Matriz de resultados.
5 - Informe de resultados de las  encuestas completadas.
6 - Plan de acción elaborado en base a los resultados de la encuesta e informe enviado al MAP y cargado a la plataforma.</t>
  </si>
  <si>
    <t>Evaluación Carta Compromiso 
2024-2026</t>
  </si>
  <si>
    <t>Informe de evaluación anual de cumplimiento CCC</t>
  </si>
  <si>
    <t>1 - Recopilar la documentación correspondiente para la primera evaluación de la CCC 2024-2026.
2 - Plan de acción post-auditoría, si aplica.
3 - Comunicar los resultados obtenidos.</t>
  </si>
  <si>
    <t xml:space="preserve">1 - Solicitud de aprobación enviada al MAP. 
2 - Brochure aprobado y cargado a la página del INESPRE.
</t>
  </si>
  <si>
    <t>Impulsar el desarrollo y fortalecimiento institucional, garantizando la eficiencia y transparencia.</t>
  </si>
  <si>
    <t>Supervisión y Evaluación de los procesos</t>
  </si>
  <si>
    <t xml:space="preserve">% de actualización de los procedimientos   </t>
  </si>
  <si>
    <t>1. Elaboración del cronograma de trabajo.
2. Levantamiento de información con las áreas. 
3 - Realizar modificaciones a los documentos.
4 - Gestionar aprobación de los procedimientos.
5 - Socializar los cambios con las áreas.</t>
  </si>
  <si>
    <t>1 - Actas de reuniones, formularios de levantamiento de información. 
2 - Información validada
3 - Solicitud de aprobación enviada al MAP</t>
  </si>
  <si>
    <t>Auditorias de Control Interno</t>
  </si>
  <si>
    <t>No. de informes</t>
  </si>
  <si>
    <t>1 - Realizar auditorías.
2 - Completar formularios de acuerdos a los procedimientos a evaluar. 
3 - Elaborar plan de acción.
4 - Seguimiento al Plan de Acción.</t>
  </si>
  <si>
    <t>N/A</t>
  </si>
  <si>
    <t xml:space="preserve">1- Informe de Auditoría
2-Formularios completados
3- Plan de acción  elaborado
4- Seguimiento de las acciones </t>
  </si>
  <si>
    <t>Fomentar la igualdad de género en el INESPRE mediante capacitaciones y campañas de sensibilización, en temas de igualdad de oportunidades y prevención de la violencia de género.</t>
  </si>
  <si>
    <t>Coordinación de capacitaciones y campañas de sensibilización dirigidas a los servidores públicos del INESPRE sobre temas de igualdad de género, derechos y prevención de la violencia</t>
  </si>
  <si>
    <t>No. de capacitaciones coordinadas.</t>
  </si>
  <si>
    <t>1 - Coordinar con el Ministerio de la Mujer, el Ministerio Público, Ministerio de Salud Pública y Asistencia Social o profesionales independientes, las fechas y temas de las capacitaciones.
2 - Coordinar con el Departamento de Evaluación del Desempeño y Capacitación del INESPRE.
3 - Coordinar con la Dirección Ejecutiva y la Sección de Protocolo.
4 -  Convocar al personal.</t>
  </si>
  <si>
    <t>Unidad de Igualdad de Género.</t>
  </si>
  <si>
    <t>- Dirección Ejecutiva.
- Departamento de Evaluación del Desempeño y Capacitación.   
- Sección de Protocolo.</t>
  </si>
  <si>
    <t>1 - Comunicaciones de solicitud a los ministerios y entidades.
2 - Comunicaciones al Departamento de Evaluación del Desempeño y Capacitación. 
3 - Comunicaciones a la Dirección Ejecutiva y Sección de Protocolo.
4 - Convocatorias, fotos, notas de prensa y videos.</t>
  </si>
  <si>
    <t>Conmemoración fechas relevantes.</t>
  </si>
  <si>
    <t>No. de conmemoraciones.</t>
  </si>
  <si>
    <t xml:space="preserve">1 - Enviar cápsulas educativas vía correos masivos y difundirlas en las redes sociales, página web, murales digitales e intranet del INESPRE.               </t>
  </si>
  <si>
    <t>- Departamento de Tecnología de la Información y Comunicación.
- Departamento de Comunicaciones.</t>
  </si>
  <si>
    <t xml:space="preserve">1 - Correos masivos a empleados.
2 - Fotos, videos y notas de prensa.
3- Publicación  en la intranet </t>
  </si>
  <si>
    <t xml:space="preserve"> Elaboración de informes trimestrales para evaluar el progreso de las actividades relacionadas con igualdad de género</t>
  </si>
  <si>
    <t>No. de Informes</t>
  </si>
  <si>
    <t>1 - Realizar levantamiento de actividades realizadas.
2 - Elaborar informe.</t>
  </si>
  <si>
    <t xml:space="preserve">1 - Oficio firmado, sellado y recibido por los organismo gubernamental.  </t>
  </si>
  <si>
    <t>Nombre del área: Departamento de Seguridad Militar</t>
  </si>
  <si>
    <t>Seguir prestando eficientemente la labor de seguridad a las distintas actividades y programas institucionales, así como las diferentes regionales a nivel nacional.</t>
  </si>
  <si>
    <t>Seguridad Militar a las Plantas Físicas.</t>
  </si>
  <si>
    <t>No. de Servicios Realizados.</t>
  </si>
  <si>
    <t>1 - Planificar la seguridad que se brindará a las plantas.         
2 - Organizar los militares que llevarán a cabo los servicios.
3 - Ejecutar los servicios programados.</t>
  </si>
  <si>
    <t>-Departamento de Seguridad Militar.</t>
  </si>
  <si>
    <t>Todas áreas</t>
  </si>
  <si>
    <t>1 - Hoja de análisis de los militares en servicios. Informe de supervisión (hojas timbradas y análisis de los militares en servicio).                   
2 - Listado de personal militar asignado a cada planta.
3 - Militares asignados a cada planta.</t>
  </si>
  <si>
    <t>Seguridad Militar a las Bodegas Móviles.</t>
  </si>
  <si>
    <t>1 - Planificar la seguridad que se brindará a las Bodegas Móviles.
2 - Organizar los militares que llevarán a cabo los servicios.
3 - Ejecutar los servicios programados.</t>
  </si>
  <si>
    <t>Dirección de programas</t>
  </si>
  <si>
    <t>1 - Hoja de análisis de los militares en servicios.                    
2 - Listado de personal militar asignado a cada Bodega Móvil.
3 - Militares asignados a cada bodega. Informe de actividades mensuales (informe físico de todos los militares utilizados en operativos diarios durante el mes).</t>
  </si>
  <si>
    <t>Seguridad Militar a los Mercados de Productores.</t>
  </si>
  <si>
    <t>1 - Planificar la seguridad que se brindará a los Mercados de Productores.
2 - Organizar los militares que llevarán a cabo los servicios.
3 - Ejecutar los servicios programados.</t>
  </si>
  <si>
    <t>1 - Hoja de análisis de los militares en servicios.                    
2 - Listado de personal militar asignado a cada Mercado de Productores.
3 - Militares asignados a cada bodega. Informe de actividades mensuales (informe físico de todos los militares utilizados en operativos diarios durante el mes).</t>
  </si>
  <si>
    <t>Seguridad Militar a los Funcionarios.</t>
  </si>
  <si>
    <t>1 - Planificar la seguridad que se brindará a los funcionarios.         
2 - Organizar los militares que llevarán a cabo los servicios.
3 - Ejecutar los servicios programados.</t>
  </si>
  <si>
    <t>Dirección Ejecutiva</t>
  </si>
  <si>
    <t>1 - Hoja de análisis de los militares en servicios. Documento de distribución de fuerza (hojas timbradas).              
2 - Listado de personal militar asignado a cada funcionario.
3 - Militares asignados a cada funcionario.</t>
  </si>
  <si>
    <t>Seguridad Militar a Camiones de Abastecimiento.</t>
  </si>
  <si>
    <t>1 - Planificar la seguridad que se brindará a los camiones de abastecimiento.         
2 - Organizar los militares que llevarán a cabo los servicios.
3 - Ejecutar los servicios programados.</t>
  </si>
  <si>
    <t xml:space="preserve">Dirección de Abastecimiento, Distribución y Logística </t>
  </si>
  <si>
    <t>1 - Hoja de análisis de los militares en servicios. Documento de distribución de fuerza (hojas timbradas).                   
2 - Listado de personal militar asignado a cada camión de abastecimiento.
3 - Militares asignados a cada camión de abastecimiento.</t>
  </si>
  <si>
    <t>Nombre del área: Departamento de Tecnologías de la Información y Comunicación</t>
  </si>
  <si>
    <t>Proveer soluciones integrales para la gestión de sus operaciones con eficiencia y transparencia.</t>
  </si>
  <si>
    <t>Aplicaciones/Servicios Web.</t>
  </si>
  <si>
    <t>Solicitud Renovación de Plugins de ultimas versiones para la pagina Institucional.</t>
  </si>
  <si>
    <t>1. Identificación de los componentes (Plugins) de próximo a vencer.
2. Solicitar la compra la contratación.</t>
  </si>
  <si>
    <t>Departamento de Tecnología de la Información y Comunicación</t>
  </si>
  <si>
    <t>•  Compras</t>
  </si>
  <si>
    <t>Aviso de Renovación.</t>
  </si>
  <si>
    <t>Actualización de Plugins de ultimas versiones para la pagina Institucional.</t>
  </si>
  <si>
    <t>Instalación de los componentes en nuestra pagina web/ Incluido los gratuitos renovados</t>
  </si>
  <si>
    <t xml:space="preserve"> Entregables:  * Evidencia de la renovación de licencias de los plugins. Evidencia de la implementación de los mismos en nuestro sitio Web(Inespre.gob.do).</t>
  </si>
  <si>
    <t>Nuevas aplicaciones de desarrollo "In-House"</t>
  </si>
  <si>
    <t>1. Levantamiento de las Informaciones del Aplicativo.  
2. Definir lenguaje de Desarrollo y Diseño de la base de datos del Aplicativo.
3. Reelección de documentación de apoyo y reporte para el diseño del nuevo aplicativo
4. Permisos y Definición de los Usuario del Modulo en desarrollo que cumpla con los objetivos para Producción.
5. Presentaciones del sistema de Control de Asistencias en el servidor de desarrollo.
6. Permisos y Definición de los Usuario del Sistema en el ambiente de Producción y migración de componentes y tablas.
7. Entrenamiento de uso de la Aplicación a los usuario con Permisos y en sentido general a los que trabajan o tienen que ver con el modulo y la Gerencia.
8. Implementación y puesta en producción del sistema de Control de Asistencias con sus usuarios definido en el ambiente de Producción.</t>
  </si>
  <si>
    <t>Evidencia de los aplicativos Instalados y listado de usuarios asignados a los mismos.</t>
  </si>
  <si>
    <t>Mantenimiento y Mejoras a aplicaciones existentes</t>
  </si>
  <si>
    <t>1. Mantenimiento a la aplicación LDCI.
2. Mover  aplicación LDCI del servidor 249 al 183.
3. Permisos y Definición de los Usuario de la aplicación para el nuevo Servidor 183.
4. Revisiones y actualización de las demás aplicaciones.</t>
  </si>
  <si>
    <t>En la carpeta de Evidencia esta contenido (Arc.1. Intranet Actualización Dependencias)</t>
  </si>
  <si>
    <t>Proveer a la institución una solución tecnologica moderna para hacer una mejor gestión de sus operaciones .</t>
  </si>
  <si>
    <t>Solución integral (ERP) moderna para la gestión de sus operaciones con eficiencia y transparencia.</t>
  </si>
  <si>
    <t>Solicitud Compra para Implementación de los módulos de ERP.</t>
  </si>
  <si>
    <t>1. Definir los módulos a implementar.
2. Definir los requerimientos de cada módulo.
3. Solicitar la compra al departo de compras.</t>
  </si>
  <si>
    <t>Copias de Solicitudes, orden de compra del Aplicativo</t>
  </si>
  <si>
    <t>Proveer a la Institución de una solución integral (ERP) moderna para la gestión de sus operaciones con eficiencia y transparencia.</t>
  </si>
  <si>
    <t>Implementación de los módulos de la 1ra. Etapa que componen la solución con la correspondiente migración de datos e integración entre los mismos.</t>
  </si>
  <si>
    <t>1. Define y evalúa los objetivos de la empresa en base al Producto necesario.
2. Establecer la mejor presupuesta.
3. Diseñar la forma de Implementación y definir responsabilidades.
4. Hacer Implementación de prueba y ajuste de la aplicación.
5. Definir y  facilitar las Integraciones y escalabilidad.
6. Definir Capacitación y formación del personal Técnico.
7. Definir los Mantenimientos y actualizaciones.
8. Definir el proceso de la implementación.
9. Definir Capacitación y formación de los usuarios finales y permisologia.</t>
  </si>
  <si>
    <t>Evidencia de los aplicativos Instaladas</t>
  </si>
  <si>
    <t>Seguir con la Mejora Continua Servicios TIC</t>
  </si>
  <si>
    <t>Ampliación Ecosistema Hiperconvergente de cara a la implementacion del nuevo ERP</t>
  </si>
  <si>
    <t>Solicitud nuevo NODO Nutanix</t>
  </si>
  <si>
    <t>1. Definir capacidad del nuevo nodo.
2. Solicitud al depatamento de compras.</t>
  </si>
  <si>
    <t xml:space="preserve"> Entregables: * Solución implementada. Evidencia de las necesidades de aumento de la capacidad del ecosistema - datos ANTES de la situacion actual.</t>
  </si>
  <si>
    <t>Ampliacion Ecosistema Hiperconvergente de cara a la implementacion del nuevo ERP</t>
  </si>
  <si>
    <t>Nuevo NODO Nutanix Implementado</t>
  </si>
  <si>
    <t>1. Diseñar la distribución de almacenamiento, memoria, procesador del nodo.
2. Instalación física del Equipo.
3. Instalacion de software y actualizaciones.
4. Configuración del cluster.
5. Documentación.</t>
  </si>
  <si>
    <t xml:space="preserve"> Entregables: * Solución implementada. Evidencia de la nueva capacidad del ecosistema - comparativa de datos ANTES y DESPUES de la implementación de la solución.</t>
  </si>
  <si>
    <t>Aumento de nuestra capacidad de implementar nuevos servidores en la infraestructura hiperconvergente.</t>
  </si>
  <si>
    <t>Upgrade Plan de Hosting (Correo Electronico/Sitio Web inespre.gob.do)</t>
  </si>
  <si>
    <t>Solicitud del Upgrade</t>
  </si>
  <si>
    <t>1. Solicitud de upgrade a Nutanix.
2. Solicitud al departamento de compras para la contratación.</t>
  </si>
  <si>
    <t xml:space="preserve"> Entregables: * Evidencias de la necesidad del upgrade, ponderación del plan mas costo-efectivo para resolver  situacion . Datos que reflejan la situacion actual del servicio.</t>
  </si>
  <si>
    <t>Upgrade Implementado</t>
  </si>
  <si>
    <t>1. Definir plan de trabajo para instalación de upgrade.
2. Hacer copias de serguridad del equipo.
3. Aplicar el upgrade al equipo Nutanix.
4. Realizar las pruebas post upgrate.
5. Documentación.</t>
  </si>
  <si>
    <t xml:space="preserve"> Entregables: * Solución implementada. Evidencia del nuevo plan de contratado - datos ANTES y DESPUES del upgrade al nuevo plan.</t>
  </si>
  <si>
    <t>Renovación (2025-26) Contrato de Mantenimiento Ecosistema Hiperconvergente NUTANIX (Hardware y Software)</t>
  </si>
  <si>
    <t>Solicitud de Renovación</t>
  </si>
  <si>
    <t>1. Solicitar al suplidor los costos de renovación.
2. Solicitar al departamento de compras la contratación del servicio.</t>
  </si>
  <si>
    <t xml:space="preserve"> Entregables:  * Evidencia del vencimiento del contrato de manetenimiento. Presentacion de las estimaciones de la renovacion para el nuevo periodo.</t>
  </si>
  <si>
    <t>Renovacion Aplicada</t>
  </si>
  <si>
    <t>Documentar nuevo contrato de mantenimiento</t>
  </si>
  <si>
    <t xml:space="preserve"> Entregables:  * Evidencia de la compra del servicio. Evidencia de renovacion implementada en nuestra infraestructura.</t>
  </si>
  <si>
    <t>Dar Continuidad de Operaciones y Contingencia TIC</t>
  </si>
  <si>
    <t>Traslado de la Contingencia Off-Site al DataCenter del Estado Dominicano./</t>
  </si>
  <si>
    <t xml:space="preserve">Gestión técnica y administrativa para el Traslado de la Contingencia Off-Site de la localidad actual en “Los Silos” al DataCenter del Estado Dominicano. </t>
  </si>
  <si>
    <t>1. Definir junto a la OGTIC los teminos de la colocacion del Equipo.
2. Solicitar la autorización para la contratacion del servicio.</t>
  </si>
  <si>
    <t xml:space="preserve"> Entregables: * Informes sobre beneficios del traslado de nuestra contingencia al DED. Plan de Contingencia de los servicios beneficiarios de esta actividad.</t>
  </si>
  <si>
    <t xml:space="preserve">Traslado de la Contingencia Off-Site de la localidad actual en “Los Silos” al DataCenter del Estado Dominicano. </t>
  </si>
  <si>
    <t xml:space="preserve">1. Definir plan de accion para el traslado del equipo.
2. Preparar el servidor para el traslado al DataCenter.
3. Instalacion física del servidor en el DataCenter.
4. Configurar equipo y conectividad el DataCenter.
5. Documentación
</t>
  </si>
  <si>
    <t xml:space="preserve"> Entregables: * Solución implementada. Constancias de Traslado (Entrada/Salida de los equipos) del departamento y de Activos Fijos, Imagenes de los servidores instalados en el datacenter del estado Dominicana, Evidencia de la puesta en operacion de la solución.</t>
  </si>
  <si>
    <t>Implementación de la solucion en las facilidades del Datacenter del Estado Dominicano.</t>
  </si>
  <si>
    <t>Aumento de recursos para la Solución de Respaldo (Bacula)</t>
  </si>
  <si>
    <t>Solicitud de Expansión del espacio en disco asignado al servidor de Respaldos (Backup).</t>
  </si>
  <si>
    <t>1. Definir distribución de espacio en disco.
2. Solicitud de expanción del espacio.</t>
  </si>
  <si>
    <t xml:space="preserve"> Entregables: * Evidencia de las limitaciones de capacidad del actual ecosistema - datos de la solución actual.</t>
  </si>
  <si>
    <t>Implementacion de la expansión del espacio en disco asignado al servidor de Respaldos (Backup).</t>
  </si>
  <si>
    <t>1. Aplicar nunevo espacio al servidor.
2. Documentación.</t>
  </si>
  <si>
    <t xml:space="preserve"> Entregables: * Solución implementada. Evidencia de la nueva capacidad del ecosistema - datos ANTES y DESPUES de la implementación de la solución.</t>
  </si>
  <si>
    <t>Mejorar la seguridad de los equipos por medio de nuestro sistema de seguridad.</t>
  </si>
  <si>
    <t>Optimización Infraestructura TIC</t>
  </si>
  <si>
    <t>Solicitud de la adquisicion de veinte computadoras para Inespre Herrera.</t>
  </si>
  <si>
    <t>1-Realizacion de levantamiento donde se definiran donde quedara instalado cada a computadora.
2-Realiazacion de solicitud de compra para que el departamento de compra publique los articulos a adquirir.
3-Publicacion en el portal de compras para adquirir todos los articulos requeridos para realizar el proyecto.</t>
  </si>
  <si>
    <t>* Relación de equipos a sustituir 
* soporte de de adquisiciones (Cotizaciones, OC)
* Conduce de recepción de equipos desde el proveedor
* Documento de entrega al usuario final con el debido registro de Activo fijo.</t>
  </si>
  <si>
    <t>Instalacion de Veinte (20) computadoras modernas en Inespre Herrera.</t>
  </si>
  <si>
    <t xml:space="preserve">1-Recepcion de  las veinte computadoras adquiridas.
2-Configuracion de todos los equipos e instalacion de todos los programas utilizados en la institucion.
3-Despliegue o asignacion de los equipos ya configurados.
</t>
  </si>
  <si>
    <t>Optimización Redes LAN/WAN (Capa de acceso Sede Principal)</t>
  </si>
  <si>
    <t>Ver el Plan Operativo para esta actividad.</t>
  </si>
  <si>
    <t>Entregables: Conduce de Entrada de los equipos, Constancia de despacho de almacen, Constancia de registro de Activo Fijo.</t>
  </si>
  <si>
    <t>Switch Capa 3 PoE de 48 Puertos Ethernet 10/100/1000</t>
  </si>
  <si>
    <t>Solicitud de actualizacion de conectividad Inespre Principal-Herrera</t>
  </si>
  <si>
    <t>1-Realizacion de levantamiento de la situacion de comunicaciones de redes en la localidad de Inespre Herrera via radio enlance.
2-Cotizar los materiales necesarios para la ejecucion del proyecto.
3-Realiazacion de solicitud de compra para que el departamento de compra publique los articulos a adquirir.
4-Publicacion en el portal de compras para adquirir todos los articulos requeridos para realizar el proyecto.</t>
  </si>
  <si>
    <t>•  Compras •  Ingeniería (Planta Física)</t>
  </si>
  <si>
    <t>Entregables: Conduce de Entrada de los componentes y  equipos , Constancia de despacho de almacen, Constancia de registro de Activo Fijo, imagenes del proyecto.</t>
  </si>
  <si>
    <t>Conectividad de alta velocidad via antenas de radiofrecuencia. Implica elevación de ambas torres de conectividad y nuevos radios de telecomunicación.</t>
  </si>
  <si>
    <t>Optimizacion de la Infraestructura TIC</t>
  </si>
  <si>
    <t>Actualización Conectividad Oficina Principal - Herrera</t>
  </si>
  <si>
    <t>1-Recepcion de equipos para actualizacion de la conectividad via radio enlace entre inespre principal y Herrera.
2-Configuracion de todos los equipos  para la conexión via radio enlance.
3-Despliegue o asignacion de los equipos ya configurados.</t>
  </si>
  <si>
    <t>Solicitud de adquisicion de un sistema de redundancia electrica de 25 KVA para Inespre Herrera</t>
  </si>
  <si>
    <t>1. Realizacion de levantamiento de la situacion de comunicaciones de la electricidad en las edificaciones de Inespre Herrera.
2.Cotizar los materiales necesarios para la ejecucion del proyecto.
3-Realiazacion de solicitud de compra para que el departamento de compra publique los articulos a adquirir.
4-Publicacion en el portal de compras para adquirir todos los articulos requeridos para realizar el proyecto.</t>
  </si>
  <si>
    <t>Departamento de Tecnología de la Información y Comunicación y Ingenieria</t>
  </si>
  <si>
    <t>Este sistema va a apoyar a los empleados de la localidad de herrera ya que hoy dia cada vez que la luz falla en esta localidad los usuarios se ven afectados en sus funciones ya que no pueden grabar los avances en sus labores. Con un sistema de UPS podran tener tiempos para guardar sus trabajos en caso de que la luz falle por un largo tiempo.</t>
  </si>
  <si>
    <t>Adquisicion de un sistema de redundancia electrica de 25 KVA para Inespre Herrera</t>
  </si>
  <si>
    <t>1-Recepcion de equipos para instalacion de sistema de redundancia electrica
2-Configuracion del UPS y instalacion de las Lineas de UPS.
3-Puesta en produccion de la redundancia electrica o corriente de UPS.</t>
  </si>
  <si>
    <t>Red Wifi Institucional, Inespre Herrera.</t>
  </si>
  <si>
    <t>Solicitud de una red wifi en Inespre Herrera.</t>
  </si>
  <si>
    <t xml:space="preserve">1-Realizacion de levantamiento o Site Survey donde se definiran donde quedara instalado cada access Point y la cantidad que se llevara a cabo.
2-Realizacion de cotizacion de materiales de red y access point
3-Realiazacion de solicitud de compra para que el departamento de compra publique los articulos a adquirir.
4-Publicacion en el portal de compras para adquirir todos los articulos requeridos para realizar el proyecto.
</t>
  </si>
  <si>
    <t>- Departamento de Tecnología de la Información y Comunicación.
- Operaciones TIC.
- Servicios TIC.</t>
  </si>
  <si>
    <t>a) Plano de Cobertura WIFI Institucional para el área indicada en el alcance, que tambien indicará la cantidad y
especificaciones tecnicas de los Access Points a implementar.
b) Certificación de Disponibilidad WIFI Institucional en el area de cobertura definida en el punto a.
c) Portal cautivo para el acceso a la red WIFI de nuestra institución.</t>
  </si>
  <si>
    <t>Instalacion de una red wifi Institucional donde los empleados puedan acceder a los servicios de la institucion desde sus telefonos y Laptops.</t>
  </si>
  <si>
    <t xml:space="preserve">1-Recepcion de equipos para la implementacion de una red WIFI en INESPRE HERRERA.
2-Asignacion o instalacion de cableado de red en cada punto donde se instalaran los access point.
3-Despliegue de todos los access point en las areas definidas y posterior instalacion de los mismos
</t>
  </si>
  <si>
    <t>Optimización plataforma de antivirus TIC</t>
  </si>
  <si>
    <t xml:space="preserve">Solicitud de renovacion de licencias EndPoint </t>
  </si>
  <si>
    <t>1. Definir cantidad de licencia necesarias a revovar.
2. Solicitar el departmento de compras la contratación.</t>
  </si>
  <si>
    <t>Insumos: Inventario de Activos TIC (Equipos y Servidores)  Entregables: Inventario de Activos TIC (Equipos y Servidores)</t>
  </si>
  <si>
    <t xml:space="preserve">Actualización Seguridad equipos usuarios finales (EndPoints) </t>
  </si>
  <si>
    <t>1. Definir plan de actualización de equipos.
2. Aplicar kit de nueva licencia a equipos.</t>
  </si>
  <si>
    <t>Nombre del área: Departamento Jurídico.</t>
  </si>
  <si>
    <t>Dar cumplimiento a los procesos según la Ley que corresponda.</t>
  </si>
  <si>
    <t>Redacción de Contratos varios.</t>
  </si>
  <si>
    <t>% de Contratos ejecutados.</t>
  </si>
  <si>
    <t>1 - Se recibe la solicitud del contrato.
2 - se verifica que cumpla con los requisitos legales.
3 - Redacción y envío a la Contraloría para fines de aprobación.</t>
  </si>
  <si>
    <t>Unidad Legal de Contratos</t>
  </si>
  <si>
    <t>- Departamento de Comunicaciones.
- Departamento de Compras y Contrataciones.</t>
  </si>
  <si>
    <t>Contratos</t>
  </si>
  <si>
    <t>Envío de los contratos aprobados a la Contraloría General de la Republica</t>
  </si>
  <si>
    <t>1- Se completa el expediente con la documentación requerida.
2-Se crea el tramite en el sistema TRE-Contrato de la Contraloría General de la Republica y envío.</t>
  </si>
  <si>
    <t xml:space="preserve">
- Dirección Ejecutiva- Dirección Administrativa Financiera.</t>
  </si>
  <si>
    <t>Defensa legal a demandas  varias.</t>
  </si>
  <si>
    <t>%  de defensa de demandas.</t>
  </si>
  <si>
    <t>1 - Se recibe el acto.
2 - Se asigna un abogado y se establece la estrategia legal
3 - Representación, seguimiento y asistencia  a audiencia.</t>
  </si>
  <si>
    <t>Unidad de Litigios</t>
  </si>
  <si>
    <t>- Dirección de Recursos Humanos.
- Dirección Administrativa Financiera.</t>
  </si>
  <si>
    <t>Expedientes concluidos</t>
  </si>
  <si>
    <t>Redacción actas reunión de Directorio.</t>
  </si>
  <si>
    <t xml:space="preserve">No. de Actas redactadas </t>
  </si>
  <si>
    <t xml:space="preserve">1 - Verificación del cumplimiento de las normas.
2 - Redacción de documentos legales  </t>
  </si>
  <si>
    <t>Departamento Jurídico</t>
  </si>
  <si>
    <t>Actas de Directorio</t>
  </si>
  <si>
    <t xml:space="preserve">Redacción de recibos de descargo por beneficios laborales. </t>
  </si>
  <si>
    <t>% de Recibos de descargos realizados.</t>
  </si>
  <si>
    <t xml:space="preserve">1 - Se recibe copia del cheque.
2 - Se redacta y se procede a anexar al expediente correspondiente </t>
  </si>
  <si>
    <t>Departamento Financiero</t>
  </si>
  <si>
    <t>Recibos de Descargo</t>
  </si>
  <si>
    <t>Cumplir con todos los acuerdos pautados.</t>
  </si>
  <si>
    <t>Redacción de Acuerdos de pago por prestaciones laborales.</t>
  </si>
  <si>
    <t>% de Acuerdos de pago ejecutados.</t>
  </si>
  <si>
    <t>1 - Se recibe la solicitud del acuerdo de pago.
2 - Se procede a redactar el documento.
3 - Obtención de firmas y legalización.
4 - Remisión a financiera para pago.</t>
  </si>
  <si>
    <t>Acuerdos de Pago</t>
  </si>
  <si>
    <r>
      <t xml:space="preserve">MISIÓN:
</t>
    </r>
    <r>
      <rPr>
        <b/>
        <i/>
        <sz val="10"/>
        <color rgb="FF000000"/>
        <rFont val="Calibri"/>
        <family val="2"/>
      </rPr>
      <t>"Contribuir al desarrollo agropecuario a través de acciones y programas orientados a la eficacia, rentabilidad y competitividad de los productores, mediante una comercialización justa y organizada, que garantice el acceso a alimentos de calidad para todos los consumidores".</t>
    </r>
  </si>
  <si>
    <r>
      <t xml:space="preserve">VISIÓN:
</t>
    </r>
    <r>
      <rPr>
        <b/>
        <i/>
        <sz val="10"/>
        <color rgb="FF000000"/>
        <rFont val="Calibri"/>
        <family val="2"/>
      </rPr>
      <t>"Una República Dominicana con garantía de seguridad alimentaria, siendo como institución, parte de un sistema colaborativo entre instancias públicas y privadas del sector agropecuario".</t>
    </r>
  </si>
  <si>
    <r>
      <t xml:space="preserve">VALORES:
</t>
    </r>
    <r>
      <rPr>
        <b/>
        <i/>
        <sz val="10"/>
        <color rgb="FF000000"/>
        <rFont val="Calibri"/>
        <family val="2"/>
      </rPr>
      <t>●Transparencia</t>
    </r>
    <r>
      <rPr>
        <b/>
        <i/>
        <sz val="10"/>
        <color rgb="FF000000"/>
        <rFont val="Calibri"/>
        <family val="2"/>
      </rPr>
      <t xml:space="preserve">
●Innovación</t>
    </r>
    <r>
      <rPr>
        <b/>
        <i/>
        <sz val="10"/>
        <color rgb="FF000000"/>
        <rFont val="Calibri"/>
        <family val="2"/>
      </rPr>
      <t xml:space="preserve">
●Conocimiento</t>
    </r>
    <r>
      <rPr>
        <b/>
        <i/>
        <sz val="10"/>
        <color rgb="FF000000"/>
        <rFont val="Calibri"/>
        <family val="2"/>
      </rPr>
      <t xml:space="preserve">
●Calidad e Inocuidad</t>
    </r>
    <r>
      <rPr>
        <b/>
        <i/>
        <sz val="10"/>
        <color rgb="FF000000"/>
        <rFont val="Calibri"/>
        <family val="2"/>
      </rPr>
      <t xml:space="preserve">
●Apego al Servicio</t>
    </r>
    <r>
      <rPr>
        <b/>
        <i/>
        <sz val="10"/>
        <color rgb="FF000000"/>
        <rFont val="Calibri"/>
        <family val="2"/>
      </rPr>
      <t xml:space="preserve">
</t>
    </r>
    <r>
      <rPr>
        <b/>
        <sz val="10"/>
        <color rgb="FF000000"/>
        <rFont val="Calibri"/>
        <family val="2"/>
      </rPr>
      <t xml:space="preserve">
</t>
    </r>
  </si>
  <si>
    <t>Eje Estratégico del PEI: 1. Establecimiento de esquemas de comercialización eficiente de productos agropecuarios.</t>
  </si>
  <si>
    <t>Cronograma de programación mensual 2025</t>
  </si>
  <si>
    <t>Capacitación a cooperativas y/o asociaciones de pequeños y medianos productores agropecuarios en estándares de calidad e Inocuidad.</t>
  </si>
  <si>
    <t>No. de Talleres realizados.</t>
  </si>
  <si>
    <t>Capacitación a Asociaciones y/o Cooperativas de Pequeños y Medianos Productores Agropecuarios en Manejo de Post Cosecha.</t>
  </si>
  <si>
    <t>1 - Solicitud de capacitación.
2 - Aprobación de capacitación.
3 - Notificación a productores.
4 - Realizar la capacitación.</t>
  </si>
  <si>
    <t>1 - Programar las capacitaciones.
2 - Calendario de actividades.
3 - Solicitud de capacitación de las asociaciones y/o cooperativas de productores.
4 - Informe, listado de participantes y fotos.</t>
  </si>
  <si>
    <t>Los talleres serán impartidos a nivel regional.</t>
  </si>
  <si>
    <t>No. de Productores capacitados.</t>
  </si>
  <si>
    <t xml:space="preserve">Capacitación a Asociaciones y/o Cooperativas de Pequeños y Medianos Productores en comercialización de productos  Agropecuarios </t>
  </si>
  <si>
    <t>1 - Solicitud de capacitación.
2 - Aprobación de capacitación.
3 - Notificación a productores.
4 - Llevar a cabo la capacitación.</t>
  </si>
  <si>
    <t>1 - Programar las capacitaciones.
2 - Calendario de actividades.
3 - Comunicación formal.
4 - Informe, listado de participantes y fotos.</t>
  </si>
  <si>
    <t xml:space="preserve">Adiestramiento a Técnicos Agropecuarios sobre Aspectos de Control de Plagas, recepción de productos, almacenamiento y llenado de boletín (MP1). </t>
  </si>
  <si>
    <t>1 - Solicitud de capacitación.
2 - Aprobación de capacitación.
3 - Notificación a técnicos.
4 - Realizar la capacitación.</t>
  </si>
  <si>
    <t>1 - Solicitud de capacitación.
2 - Aprobación de capacitación.
3 - Notificación a técnicos.
4 - Llevar a cabo la capacitación.</t>
  </si>
  <si>
    <t>Encuentro regionales según las necesidades  sugeridas por las asociaciones</t>
  </si>
  <si>
    <t>Mantener controlada la presencia de plagas en todas las instalaciones de nuestra institución a nivel local y nacional.</t>
  </si>
  <si>
    <t>Programación de actividades de control de plagas.</t>
  </si>
  <si>
    <t>No. de actividades de controles de servicios de manejo de plagas</t>
  </si>
  <si>
    <t>1 - Inspección de productos almacenados.
2 - Coordinar con todas las instancias y dependencias las actividades de control de plagas.
3 - Validación de la actividad.</t>
  </si>
  <si>
    <t>Garantizar que las áreas utilizadas para la comercialización de los productos agrícola cumplen con los estándares de inocuidad.</t>
  </si>
  <si>
    <t xml:space="preserve"> Verificación y  Validación de la Sanidad Ambiental en la  Áreas donde se  Comercializan los productos Agropecuarios para garantizar la inocuidad.</t>
  </si>
  <si>
    <t>No. de Validaciones.</t>
  </si>
  <si>
    <t>1 - Inspección del personal que manipula alimentos en los canales de comercialización.
2 - Validar los procedimientos POES (Procedimientos Operativos Estandarizados de Saneamiento).
3 - Definir estándares de Buenas Prácticas Agrícolas (BPA) y Buenas Prácticas de Manipulación.
4 - Definir y aplicar HACCP (Análisis de Peligro y Puntos Críticos de Control es un proceso sistemático preventivo para garantizar la inocuidad alimentaria de forma lógica y objetiva).</t>
  </si>
  <si>
    <t>Certificación de calidad de los productos agropecuarios con que opera el INESPRE (MP-1).</t>
  </si>
  <si>
    <t xml:space="preserve">No. de Certificaciones (MP-1) Análisis de Laboratorio de Productos Agropecuarios expedidos.                          </t>
  </si>
  <si>
    <t>1,2,3 - Formulario MP-1 para la certificación del producto.</t>
  </si>
  <si>
    <r>
      <t xml:space="preserve">MISIÓN:
</t>
    </r>
    <r>
      <rPr>
        <b/>
        <i/>
        <sz val="10"/>
        <color rgb="FF000000"/>
        <rFont val="Calibri"/>
        <family val="2"/>
      </rPr>
      <t xml:space="preserve">"Contribuir al desarrollo agropecuario a través de acciones y programas orientados a la eficacia, rentabilidad y competitividad de los productores, mediante una comercialización justa y organizada, que garantice el acceso a alimentos de calidad para todos los consumidores". </t>
    </r>
  </si>
  <si>
    <r>
      <t xml:space="preserve">VALORES:
</t>
    </r>
    <r>
      <rPr>
        <b/>
        <i/>
        <sz val="10"/>
        <color rgb="FF000000"/>
        <rFont val="Calibri"/>
        <family val="2"/>
      </rPr>
      <t xml:space="preserve">●Transparencia
●Innovación
●Conocimiento
●Calidad e Inocuidad
●Apego al Servicio
</t>
    </r>
    <r>
      <rPr>
        <b/>
        <sz val="10"/>
        <color rgb="FF000000"/>
        <rFont val="Calibri"/>
        <family val="2"/>
      </rPr>
      <t xml:space="preserve">
</t>
    </r>
  </si>
  <si>
    <t>Nombre del área: Dirección de Comercialización</t>
  </si>
  <si>
    <t>Cumplir con las políticas de requerimientos de compras de los rubros agropecuarios para su venta y distribución en los canales de comercialización de acuerdo con lo establecido en los manuales de procedimientos.</t>
  </si>
  <si>
    <t>Requerimientos de Compras de Productos</t>
  </si>
  <si>
    <t xml:space="preserve">No. de Requerimientos de Compras de Productos </t>
  </si>
  <si>
    <t>1 - Investigar los componentes de la Canasta Básica Familiar.
2 - Seleccionar los rubros agropecuarios y la cantidad que se va a requerir de acuerdo al Plan de Compra o la programación.
3 - Investigar y presentar a la Unidad de Compras los precios del mercado nacional de los rubros a requerir.</t>
  </si>
  <si>
    <t>Dirección de Comercialización</t>
  </si>
  <si>
    <t xml:space="preserve"> - División de Compras y Contrataciones.                                                                                                                                                                                                                                                              -Departamento de Planificación y Desarrollo.
- Dirección de Abastecimiento, Distribución y Logística.
- Dirección Agropecuaria, Normas y Tecnología Alimentaria.
- Dirección de Gestión de Programas.
</t>
  </si>
  <si>
    <t>1. Plan de Compras. -                                     
2. Documento de requerimientos de compras de productos e informes realizados.-
3. Plantillas de levantamiento de precios e informes.-</t>
  </si>
  <si>
    <t>Suma</t>
  </si>
  <si>
    <t>Contribuir con la estabilización de los precios en los rubros agropecuarios comercializados en el mercado nacional.</t>
  </si>
  <si>
    <t xml:space="preserve"> Levantamiento de la  información para la fijación de Precios.</t>
  </si>
  <si>
    <t>No. de reporte de los precios establecidos a cada rubro agropecuario entregados a la Dirección Ejecutiva.</t>
  </si>
  <si>
    <t>1 - Recopilar y analizar los precios de ventas de los principales rubros agropecuarios en los mercados populares, supermercados, colmados y almacenes.                                                                  
2 - Fijar los precios de ventas de los productos a comercializar.</t>
  </si>
  <si>
    <t>- Dirección Agropecuaria, Normas y Tecnología Alimentaria.</t>
  </si>
  <si>
    <t>1 - Plantillas de levantamiento de precios e informes.
2 - Plantilla de Fijación de Precios, correo electrónico e informes.</t>
  </si>
  <si>
    <t>Fijación de Precios.</t>
  </si>
  <si>
    <t>No. de Informes de los precios establecidos a cada rubro agropecuario entregados a la Dirección Ejecutiva.</t>
  </si>
  <si>
    <t>Facilitar la comercialización directa entre el productor y el consumidor ofertando a la población productos aptos e inocuos a precios asequibles.</t>
  </si>
  <si>
    <t>Gestión de Proveedores.</t>
  </si>
  <si>
    <t>No. de productores beneficiados en los Mercados de Productores</t>
  </si>
  <si>
    <t>1 - Crear y mantener actualizada una base de datos de los principales productores y sus respectivos rubros agropecuarios.                  
2 - Acordar con los Productores los precios de ventas de los rubros agropecuarios a comercializar en los mercados de productos y demás programas de venta de la institución.</t>
  </si>
  <si>
    <t xml:space="preserve">`-Dirección de Abastecimiento, -Distribución y Logística. Dirección de Gestión de Programas.
- Dirección Agropecuaria, Normas y Tecnología Alimentaria.
</t>
  </si>
  <si>
    <t>1 - Base de Datos de productores y documentos de invitación.
2 - Comunicación escrita, correo electrónico y Boletín de Mercados de Productores u Hoja de Programación de Mercados de Productores.</t>
  </si>
  <si>
    <t>Promedio</t>
  </si>
  <si>
    <t>Ofertar a las Instituciones del Gobierno productos agropecuarios nutritivos y de alta calidad.</t>
  </si>
  <si>
    <t>Programa de venta a instituciones Gubernamentales            (Ventas Interinstitucionales).</t>
  </si>
  <si>
    <t>Monto en Ventas.</t>
  </si>
  <si>
    <t>Monetario</t>
  </si>
  <si>
    <t xml:space="preserve"> 1 - Acoger la solicitud de compra de productos alimenticios de las Instituciones Gubernamentales.
2 - Revisar la solicitud de compra de productos y contactar a la parte interesada para proceder a la elaboración del acuerdo interinstitucional.
3 - Aprobar la orden de compra de productos de la Institución y proceder a elaborar la autorización de despacho de productos.                           4- Realizar la factura de la venta interinstitucional. 5- Remitir la factura a la Dirección Financiera. </t>
  </si>
  <si>
    <t xml:space="preserve"> - Dirección Ejecutiva.                                                                                                                                                                                                                                                              -Dirección Financiera.
- Consultoría Jurídica.
- Instituciones Gubernamentales.             -Dirección de Abastecimiento, Distribución y Logística.
- Dirección Agropecuaria, Normas y Tecnología Alimentaría.
</t>
  </si>
  <si>
    <t>1 - Facturas de venta con comprobante.</t>
  </si>
  <si>
    <t>Programa de venta a instituciones del Gobierno.</t>
  </si>
  <si>
    <t>Nombre del área: Dirección de Gestión de Programas</t>
  </si>
  <si>
    <t>Llegar a las zonas más vulnerables y a la población de escasos recursos económicos del país con una canasta básica agroalimentaria de calidad a bajos precios, con el propósito de garantizar seguridad alimentaria a estos sectores carenciados.</t>
  </si>
  <si>
    <t>Ejecución de Bodegas Móviles.</t>
  </si>
  <si>
    <t>No. de Bodegas Móviles Programadas.</t>
  </si>
  <si>
    <t>1 - Programar y coordinar con la Dirección Ejecutiva y con las áreas de apoyo.
2 - Planificar las actividades a realizar la semana próxima como también las actividades diarias.
3 - Elaborar la gestión de los presupuestos y al mismo tiempo tramitar las solicitudes al Departamento Financiero.
4 - Garantizar la ejecución de las bodegas móviles programadas.</t>
  </si>
  <si>
    <t>Dirección de Gestión de Programas.</t>
  </si>
  <si>
    <t>- Dirección de Comercialización.
- Dirección de Abastecimiento, Distribución y Logística.
- Dirección Agropecuaria, Normas y Tecnología Alimentaria.
- Dirección Administrativa Financiera.</t>
  </si>
  <si>
    <t>1 - Reuniones de la Directivas.
2 - Agenda Semanal, programación y supervisión diaria.
3 - Expedientes de las transferencias de solicitudes de presupuestos y viáticos.
4 - Análisis y verificación de las ejecuciones de las programaciones.</t>
  </si>
  <si>
    <t>No. de Ciudadanos Beneficiados.</t>
  </si>
  <si>
    <t>Ejecución de Mercados de Productores.</t>
  </si>
  <si>
    <t>No. de Mercados de Productores Programados.</t>
  </si>
  <si>
    <t>1 - Programar y coordinar con la Dirección Ejecutiva y con las áreas de apoyo.
2 - Planificar las actividades a realizar la semana próxima como también las actividades diarias.
3 - Elaborar la gestión de los presupuestos y al mismo tiempo tramitar las solicitudes al Departamento Financiero.
4 - Garantizar la ejecución de los mercados de productores programados.</t>
  </si>
  <si>
    <t>Ejecución de Ferias Agropecuarias.</t>
  </si>
  <si>
    <t>No. de Ferias Agropecuarias Programadas.</t>
  </si>
  <si>
    <t>1 - Programar y coordinar con la Dirección Ejecutiva y con las áreas de apoyo.
2 - Planificar las actividades a realizar la semana próxima como también las actividades diarias.
3 - Elaborar la gestión de los presupuestos y al mismo tiempo tramitar las solicitudes al Departamento Financiero.
4 - Garantizar la ejecución de las ferias agropecuarias programadas.</t>
  </si>
  <si>
    <t>Participación en Ferias Agropecuarias</t>
  </si>
  <si>
    <t>No.de Ferias Agropecuarias en las que se participo.</t>
  </si>
  <si>
    <t>1 - Programar y coordinar con la Dirección Ejecutiva y con las áreas de apoyo.
2 - Planificar las actividades a realizar la semana próxima como también las actividades diarias.
3 - Elaborar la gestión de los presupuestos y al mismo tiempo tramitar las solicitudes al Departamento Financiero.
4 - Garantizar la participación del INESPRE en las Ferias Agropecuarias a la que fue invitado.</t>
  </si>
  <si>
    <t>Nombre del área: Dirección de Recursos Humanos</t>
  </si>
  <si>
    <t>Planificar las necesidades de personal de la entidad a fin de optimizar la distribución de la carga de trabajo y las compensaciones de los servidores públicos en el año 2025.</t>
  </si>
  <si>
    <t>Evaluación de la distribución de carga de trabajo y las compensaciones realizando las recomendaciones identificadas.</t>
  </si>
  <si>
    <t>Plantilla planificación RR.HH.</t>
  </si>
  <si>
    <t>1. Solicitud levantamiento de necesidades de personal.
2. Evaluar y tramitar los requerimientos.
3. Completar la matriz y remitir al MAP.
4. Realizar informe impacto financiero a las áreas correspondientes.</t>
  </si>
  <si>
    <t>Depto. Organización del Trabajo y Compensación.</t>
  </si>
  <si>
    <t>Todas las áreas.</t>
  </si>
  <si>
    <t>Informe de validación y evidencia cargada al SISMAP.</t>
  </si>
  <si>
    <t>Velar por el cumplimiento de las normativas vigentes relacionadas con la seguridad y salud ocupacional de los servidores público en el 2025.</t>
  </si>
  <si>
    <t>Registros y descuentos aplicados.</t>
  </si>
  <si>
    <t>No. de reportes de inclusión y exclusiones al PBS.</t>
  </si>
  <si>
    <t>1. Registro en la ARS.
2.  Remisión novedad de nómina a la División de Nómina, para aplicación del descuento.
3. Seguimiento inclusión descuento en la División de Nómina.</t>
  </si>
  <si>
    <t>División de Seguridad y Salud Ocupacional.</t>
  </si>
  <si>
    <t>Depto. de Relaciones Laborales y Sociales, División de Salud Ocupacional, Sección de Servicios Médicos y Depto. Registro, Control y Nómina.</t>
  </si>
  <si>
    <t>Confirmación por correo electrónico de las novedades de nómina aplicada.</t>
  </si>
  <si>
    <t xml:space="preserve"> Jornadas médicas preventivas.</t>
  </si>
  <si>
    <t>No. de jornadas médica.</t>
  </si>
  <si>
    <t>1. Evaluar y tramitar los requerimientos médicos necesarios.
2. Realizar logística operativo jornada médica.
3. Informe definitivo gestión salud ocupacional.</t>
  </si>
  <si>
    <t>Sección de Servicios Médicos.</t>
  </si>
  <si>
    <t>Dirección de Recursos Humanos, Depto. de Relaciones Laborales y Sociales y División de Salud Ocupacional.</t>
  </si>
  <si>
    <t>Informe definitivo gestión salud ocupacional.</t>
  </si>
  <si>
    <t>Charlas educativas de salud preventivas y seguridad social.</t>
  </si>
  <si>
    <t>No. de charlas educativas de salud preventivas y seguridad social ejecutadas.</t>
  </si>
  <si>
    <t>1. Identificación de las necesidades de las charlas educativas y de seguridad social con los colaboradores.
2. Evaluar y tramitar los requerimientos necesarios.
3. Realizar logística de las charlas.
4. Formalizar listado de asistencia del personal.
5. Informe definitivo gestión salud ocupacional.</t>
  </si>
  <si>
    <t>Dirección de Recursos Humanos, División de Relaciones Laborales y Sociales.</t>
  </si>
  <si>
    <t>Informe de gestión de capsulas y charlas educativas.</t>
  </si>
  <si>
    <t>No. de informes realizados.</t>
  </si>
  <si>
    <t>1. Identificación de las necesidades los temas de salud mental  con los Directores y encargados de área por medio a encuestas.
2. Evaluar y tramitar los requerimientos realizados.
3. Realizar logística de las capsulas y charlas educativas.
4. Formalizar listado de asistencia del personal.
5. Realizar informe de cumplimiento trimestral  al Encargado de área y la Dirección de RR.HH.</t>
  </si>
  <si>
    <t>Dirección de Recursos Humanos, División de Relaciones Laborales y Sociales, Depto. Organización del Trabajo y Compensación.</t>
  </si>
  <si>
    <t>Cumplir con la aplicación de las disposiciones de los organismos rectores en materia de Relaciones Laborales y Sociales.</t>
  </si>
  <si>
    <t>Tramitación de beneficios laborales.</t>
  </si>
  <si>
    <t xml:space="preserve">Informe seguimiento de pago prestaciones laborales y derechos adquiridos. </t>
  </si>
  <si>
    <t>1 - Recepción acción de personal con complementos.
2 - Procesamiento del RECLASOFT (beneficios y prestaciones).
3. Tramitación a la DAF de solicitud pago.
4. Remisión informe de seguimiento de prestaciones laborales</t>
  </si>
  <si>
    <t>Departamento de Relaciones Laborales y Sociales.</t>
  </si>
  <si>
    <t>- Dirección de Recursos Humanos.
- Departamento de Registro, Control y Nómina.
- Dirección Administrativa Financiera.
- MAP.</t>
  </si>
  <si>
    <t>Informe resultados de prestaciones laborales y derechos adquiridos.</t>
  </si>
  <si>
    <t>Informe trimestral de prestaciones laborales y derechos adquiridos, pagadas y no pagadas.</t>
  </si>
  <si>
    <t>1 - Solicitud estatus de prestaciones y derechos adquiridos pagadas y no pagadas a la DAF.
2 - Tramitación al MAP informe de resultados pago beneficios laborales.</t>
  </si>
  <si>
    <t>Solicitudes de pagos de TSS.</t>
  </si>
  <si>
    <t>No. de solicitudes de pago realizadas a la TSS.</t>
  </si>
  <si>
    <t>1 - Recepción de nómina procesada y actualizada.
2 - Registro Sistema Único de Información y Recaudo (SUIR), los movimiento de personal.
3 - Generar facturas mensuales.
4 - Solicitud pago de la factura a la DAF.</t>
  </si>
  <si>
    <t>- Dirección de Recursos Humanos.
- Departamento de Registro, Control y Nómina.
- Dirección Administrativa Financiera.
- TSS.</t>
  </si>
  <si>
    <t>Solicitud pago de TSS realizado.</t>
  </si>
  <si>
    <t>Encuesta de Clima Organizacional.</t>
  </si>
  <si>
    <t xml:space="preserve">Informe de resultados encuesta Clima Organizacional por el MAP.
</t>
  </si>
  <si>
    <t xml:space="preserve">1 - Solicitud de acompañamiento del MAP para la encuesta de Clima Organizacional (CO).
2 - Determinación y envío de muestra al MAP.
3 - Aplicación encuesta CO.
4 - Informe de resultados CO enviado por parte del MAP.
5 - Socialización de resultados y plan de acción del CO a todo el personal.
6 - Informes resultados al MAP sobre el cumplimiento del plan de acción del CO. </t>
  </si>
  <si>
    <t>- Dirección de Recursos Humanos.
- Departamento de Tecnologías de la Información y Comunicación.
- MAP.</t>
  </si>
  <si>
    <t>Informe de resultados encuesta Clima Organizacional por el MAP y plan de acción de mejora elaborado.</t>
  </si>
  <si>
    <t>Digitalizar los expedientes del archivo inactivo en el 2025.</t>
  </si>
  <si>
    <t>Digitalización de los expedientes del personal inactivo.</t>
  </si>
  <si>
    <t>% cumplimiento.</t>
  </si>
  <si>
    <t>1. Solicitar equipos tecnológicos y material gastable requerido.
2. Realizar la digitalización de los expedientes.
3. Elaborar indicador trimestral y remitir a la Dirección de RR. HH.</t>
  </si>
  <si>
    <t>Depto. Registro, Control y Nómina.</t>
  </si>
  <si>
    <t>Dirección de RR. HH., Depto. Tecnología de la Información y Comunicación, DAF.</t>
  </si>
  <si>
    <t>Expedientes digitados</t>
  </si>
  <si>
    <t>Actualizar los expedientes del archivo activo en el 2025.</t>
  </si>
  <si>
    <t>Actualización de los expedientes del personal activo.</t>
  </si>
  <si>
    <t>Expedientes actualizados</t>
  </si>
  <si>
    <t>Tramitar los pagos de la nómina tanto a empleados como a beneficiarios de descuentos por el Sistema para la Gestión Financiera del Estado (SIGEF).</t>
  </si>
  <si>
    <t>Pago de nómina en el  Sistema de Información de la Gestión Financiera (SIGEF).</t>
  </si>
  <si>
    <t>No. de confirmación virtual.</t>
  </si>
  <si>
    <t>1. Recibir novedades de nómina desde Recursos Humanos el día primero de cada mes.
2. Registro y procesamiento novedades de nómina en el sistema CAMINFORMATICA.
3. Tramitación a la DAF por el SIGEF.
4. Generación reportes a las áreas involucradas.</t>
  </si>
  <si>
    <t xml:space="preserve">Depto. Registro, Control y Nómina.
</t>
  </si>
  <si>
    <t>Dirección Recursos Humanos, DAF, UAI-CGR y NSSS.</t>
  </si>
  <si>
    <t>Nómina firmada, procesada y pagada.</t>
  </si>
  <si>
    <t>Captar servidores que reúnan las características y requisitos necesarios en el cumplimiento de la planificación de personal 2025.</t>
  </si>
  <si>
    <t>Planificación, organización y ejecución de los concursos públicos para cargos de carrera administrativa.</t>
  </si>
  <si>
    <t>Informe cumplimiento concursos públicos.</t>
  </si>
  <si>
    <t>1. Requisición de personal.
2. Solicitud de aprobación de concursos al MAP.
3. Ejecución del proceso de concurso público.  
4. Realizar la debida diligencia a los colaboradores de nuevo ingreso que ocupan cargos críticos.
5. Solicitud nombramiento provisional.
6. Solicitud estatus de carrera administrativa definitivo.</t>
  </si>
  <si>
    <t>Depto. De Reclutamiento y Selección de Personal.</t>
  </si>
  <si>
    <t>MAE, Depto. Organización del Trabajo y Compensación y MAP.</t>
  </si>
  <si>
    <t>Gestión de ingresos, promociones y ascensos de personal.</t>
  </si>
  <si>
    <t>Informe de gestión de ingresos, promociones y ascensos de personal.</t>
  </si>
  <si>
    <t>1. Gestionar necesidades de personal.
2. Tramitar los requerimientos de las áreas.
3. Realizar la debida diligencia a los colaboradores de nuevo ingreso que ocupan cargos críticos.
4. Enviar al MAP las solicitudes de No-Objeción.
5. Ejecutar las novedades de acuerdo con aprobación del MAP.
6. Procesar oficio de aprobación a la MAE.
7. Realizar acciones de personal.
8. Remisión a Registro, Control y Nómina las novedades de personal.                                             9. Remisión de novedades a la Sección de Revisión Interna.
10. Apoyar en la elaboración de informe estadística de Recursos Humanos.</t>
  </si>
  <si>
    <t>MAE, Depto. Registro, Control y Nómina, Depto. Planificación y Desarrollo y MAP.</t>
  </si>
  <si>
    <t>Inducción de personal de nuevo ingreso.</t>
  </si>
  <si>
    <t>No.  de inducciones de personal.</t>
  </si>
  <si>
    <t>1. Convocar personal de nuevo ingreso.
2. Realizar inducción de personal.
3. Formalizar listado de asistencia, la entrega del manual y formulario de inducción.
4. Remitir al Depto. De Registro, Control y Nómina para su inclusión en el expediente.</t>
  </si>
  <si>
    <t>Dirección de RR.HH. y Área requiriente.</t>
  </si>
  <si>
    <t>Listado de asistencia debidamente firmado y el formulario de inducción.</t>
  </si>
  <si>
    <t>Gestionar los acuerdos y evaluación del desempeño acorde a las metas establecidas en cumplimiento de las normativas vigentes del año 2025 para mejorar resultados esperados de los colaboradores.</t>
  </si>
  <si>
    <t>Formalización acuerdos del desempeño entre colaborador y supervisor.</t>
  </si>
  <si>
    <t>Plantilla reporte acuerdo del desempeño remitido al MAP.</t>
  </si>
  <si>
    <t>1. Remisión comunicación a los supervisores y encargados.
2. Generar acuerdos del desempeño.
3. Formalizar compromiso de acuerdo del desempeño mediante firma del supervisor y colaborador.
4. Seguimiento monitoreo trimestral entre el supervisor y colaborador.</t>
  </si>
  <si>
    <t>Depto. Evaluación del Desempeño y Capacitación</t>
  </si>
  <si>
    <r>
      <t xml:space="preserve">Dirección de Recursos Humanos, </t>
    </r>
    <r>
      <rPr>
        <sz val="10"/>
        <rFont val="Calibri"/>
        <family val="2"/>
      </rPr>
      <t xml:space="preserve">Todas las Áreas </t>
    </r>
    <r>
      <rPr>
        <sz val="10"/>
        <color rgb="FF000000"/>
        <rFont val="Calibri"/>
        <family val="2"/>
      </rPr>
      <t>y el MAP.</t>
    </r>
  </si>
  <si>
    <t>Plantilla reporte acuerdo del desempeño remitido de la Dirección de Recursos Humanos al MAP.</t>
  </si>
  <si>
    <t>Evaluación acuerdos del desempeño.</t>
  </si>
  <si>
    <t xml:space="preserve">Informe técnico evaluación del desempeño.
</t>
  </si>
  <si>
    <t>1. Reunión supervisores para recepción de evaluación de sus colaboradores.
2. Completar plantilla de puntuaciones obtenidas.
3. Remisión al MAP de la plantilla e informe técnico y el monitoreo del segundo trimestre.</t>
  </si>
  <si>
    <t>Depto. Evaluación del Desempeño y Capacitación.</t>
  </si>
  <si>
    <r>
      <t xml:space="preserve">Dirección de Recursos Humanos, </t>
    </r>
    <r>
      <rPr>
        <sz val="10"/>
        <rFont val="Calibri"/>
        <family val="2"/>
      </rPr>
      <t xml:space="preserve">Todas las Áreas </t>
    </r>
    <r>
      <rPr>
        <sz val="10"/>
        <color rgb="FF000000"/>
        <rFont val="Calibri"/>
        <family val="2"/>
      </rPr>
      <t xml:space="preserve"> y el MAP.</t>
    </r>
  </si>
  <si>
    <t>Plantilla e informe técnico evaluación del desempeño remitido de Dirección de Recursos Humanos al MAP.</t>
  </si>
  <si>
    <t>Mejorar las competencias  de los colaboradores a través de las capacitaciones, acorde a los resultados de la detección de necesidades de formación.</t>
  </si>
  <si>
    <t>Plan de capacitación 2025.</t>
  </si>
  <si>
    <t>Plan de capacitación aprobado.</t>
  </si>
  <si>
    <t>1. Remitir comunicación a los titulares de área solicitando sus necesidades de capacitación.
2. Recibir y evaluar las prioridades de las necesidades de capacitación acorde con la capacidad presupuestaria para atender los requerimientos. 
3. Elaborar el plan de capacitación anual.</t>
  </si>
  <si>
    <t>Dirección de Recursos Humanos, DAF, INFOTEP, INDOCAL, UNIBE, INAP y otros.</t>
  </si>
  <si>
    <t>Plan de capacitación 2025 elaborado.</t>
  </si>
  <si>
    <t>Ejecución del plan de capacitación anual.</t>
  </si>
  <si>
    <t>%  de ejecución del plan de capacitación anual.</t>
  </si>
  <si>
    <t>1. Elaboración informe de ejecución del plan de capacitación.
2. Remisión del informe de ejecución del plan de capacitación de las instituciones correspondientes con evidencia listado de asistencia.</t>
  </si>
  <si>
    <t>Dirección de Recursos Humanos, con instituciones que tenga convenios y proveedores designados.</t>
  </si>
  <si>
    <t>1. Informe trimestral de la ejecución del plan de capacitación.
2. Indicador plan de capacitación elaborado versus plan de capacitación ejecutado.</t>
  </si>
  <si>
    <t>Orientar al personal en relación de subsistemas de Recursos Humanos, con el objetivo de realizar una gestión eficiente, oportuna y eficaz .</t>
  </si>
  <si>
    <t>Asesoría y tramitación en materia de Recursos Humanos al personal.</t>
  </si>
  <si>
    <t>Informe semestral de gestión.</t>
  </si>
  <si>
    <t>1. Recibir, tramitar y evaluar los requerimientos de gestión de necesidades relacionados con los subsistemas de personal.
2. Remitir informe de resultados semestral a la Dirección de Recursos Humanos.</t>
  </si>
  <si>
    <t>Coordinaciones de la Dirección de RR.HH.</t>
  </si>
  <si>
    <t>Dirección de Recursos Humanos.</t>
  </si>
  <si>
    <t>Nombre del área: Dirección Ejecutiva</t>
  </si>
  <si>
    <t>Tomar decisiones de impacto para la Institución y la ciudadanía, estableciendo, creando y aprobando regulaciones, presupuestos, adquisiciones, cambios, entre otros.</t>
  </si>
  <si>
    <t>Directorio Ejecutivo</t>
  </si>
  <si>
    <t>No. de encuentros programados.</t>
  </si>
  <si>
    <t>1 - Coordinar fecha, hora y lugar donde se va a llevar a cabo el encuentro.
2 - Convocar miembros al Consejo Directorio Ejecutivo.
3 - Efectuar el encuentro.</t>
  </si>
  <si>
    <t>-División de Protocolo.</t>
  </si>
  <si>
    <t>-Acuse de recibo de invitaciones físicas.</t>
  </si>
  <si>
    <t>Las fechas de las celebraciones de los consejos no son previamente establecidas.</t>
  </si>
  <si>
    <t>Directorio Ejecutivo.</t>
  </si>
  <si>
    <t>Dar seguimiento al cumplimiento  eficaz de los planes, proyectos, normas y procesos de nuevas regulaciones.</t>
  </si>
  <si>
    <t>STAFF Ejecutivo</t>
  </si>
  <si>
    <t>No. de reuniones.</t>
  </si>
  <si>
    <t>1 - Planificar la fecha, hora y lugar del encuentro.
2 - Convocatoria a los líderes de las direcciones y departamentos.
3 - Preparar agenda.
4 - Hacer minutas por puntos relevantes, responsables y fechas acordadas.</t>
  </si>
  <si>
    <t>1 - Convocatoria  vía chat grupal.
2 - Registro de participantes e Informe /  Minuta del encuentro.</t>
  </si>
  <si>
    <t>Fechas no establecidas.</t>
  </si>
  <si>
    <t>STAFF Ejecutivo.</t>
  </si>
  <si>
    <t>Garantizar un sector agropecuario más productivo y eficiente para asegurar el abastecimiento oportuno de los productos a la población.</t>
  </si>
  <si>
    <t>Reuniones con el Ministro de Agricultura</t>
  </si>
  <si>
    <t>No. de encuentros con la MAE.</t>
  </si>
  <si>
    <t>1 - Coordinar reunión con el Ministro.
2 - Presentar resultados y nuevos proyectos/programas de la Institución.
3 - Presentar estado y ejecución de los programas actuales.</t>
  </si>
  <si>
    <t>-Dirección de Gestión de Programas.                                                     -Departamento de Planificación
-Dirección de Comercialización.
-Dirección de Abastecimiento, Distribución y Logística.
-Dirección Agropecuaria, Normas y Tecnología Alimentaria.</t>
  </si>
  <si>
    <t>1 - Registro de  mensajes convocando.
2 - Registro de participantes / Minuta de reunión.</t>
  </si>
  <si>
    <t xml:space="preserve">Se realizan generalmente cada lunes. </t>
  </si>
  <si>
    <t>Reuniones con el Ministro de Agricultura.</t>
  </si>
  <si>
    <t>Encuentros con  productores</t>
  </si>
  <si>
    <t>1 - Planificar los encuentros.</t>
  </si>
  <si>
    <t>-Gerencias regionales.                             -Dirección de Comercialización.</t>
  </si>
  <si>
    <t>1 - Agenda del Director.
 2 - Convocatoria.
 3 - Minutas / fotografías de las visitas e Informes.</t>
  </si>
  <si>
    <t>Encuentros con  productores.</t>
  </si>
  <si>
    <t>Nombre del área: Oficina Libre Acceso a la Información</t>
  </si>
  <si>
    <t>Eje Estratégico del PEI:2. Organización interna y aumento de la capacidad institucional.</t>
  </si>
  <si>
    <t xml:space="preserve">Cumplir con todo lo establecido en la Ley 200-04 de Libre Acceso a la Información Pública .                       </t>
  </si>
  <si>
    <t>Respuesta a las solicitudes ciudadanos y cumplimiento de las publicaciones.</t>
  </si>
  <si>
    <t>% de respuestas a solicitudes</t>
  </si>
  <si>
    <t>1. Recepción de la solicitud                        
2. Solicitud de la respuesta al área correspondiente.                                                     
3. Recepción de la respuesta del área correspondiente.                                                            
4. Remisión de la respuesta  al solicitante.</t>
  </si>
  <si>
    <t>OAI</t>
  </si>
  <si>
    <t>Todos los departamentos</t>
  </si>
  <si>
    <t xml:space="preserve">1. Estadísticas  trimestrales OAI.                   
2. Comunicaciones a los departamentos internos .                         
3. Respuesta al solicitante. 
4. Datos abiertos </t>
  </si>
  <si>
    <t xml:space="preserve">% de publificaciones </t>
  </si>
  <si>
    <t xml:space="preserve">                  
1. Correos de recordatorio a las áreas    correspondiente.                                        
2. Recepción de las informaciones.                                                              
3. Revisión de las informaciones. 
4. Carga en el portal de transparencia.</t>
  </si>
  <si>
    <t xml:space="preserve">1. Portal de transparencia 
2. Evaluación mensual </t>
  </si>
  <si>
    <t>Garantizar el cumplimiento del Plan de Trabajo de la CIGCN en concordancia con lo establecido por el órgano rector en la materia y el Sistema de Gestión Integrado de la Institución.</t>
  </si>
  <si>
    <t>Cumplimiento de todas las actividades contempladas en el Plan de Trabajo 2024 de la CIGCN.</t>
  </si>
  <si>
    <t>% de ejecución de las actividades del Plan de Trabajo de la CIGCN.</t>
  </si>
  <si>
    <t>1. Planificación del cronograma de las actividades.                                                                                2. Convocatoria y desarrollo de la actividad.                                                                         3. Realización de las tareas correspondientes a las evidencias.</t>
  </si>
  <si>
    <t>CIGCN</t>
  </si>
  <si>
    <t>1. Comunicaciones 
2. Capturas
3. Correos
4. Listados de asistencia</t>
  </si>
  <si>
    <t>Dirección de Planificación y Desarrollo</t>
  </si>
  <si>
    <r>
      <t xml:space="preserve">Ing. Erick Sánchez
</t>
    </r>
    <r>
      <rPr>
        <sz val="11"/>
        <color indexed="8"/>
        <rFont val="Times New Roman"/>
        <family val="1"/>
      </rPr>
      <t>Encargado División de Estadísticas</t>
    </r>
  </si>
  <si>
    <t>Una gran parte de los productores que participan en los mercados dentro de un mes tiende a volver a hacerlo en meses posteriores. Por ende, para calcular de manera correcta la cantidad de productores que se benefician en periodos mayores que un mes, se hace por medio de un promedio de los meses que abarcan dicho periodo, evitando asi que se cuenten productores que ya habian participado anteriormente en otros mercados.</t>
  </si>
  <si>
    <t>Nombre del área: Dirección Administrativa Financiera.</t>
  </si>
  <si>
    <t>Ejecutar los procesos de adquisición de bienes y servicios, según el Plan de Compras, dando cumplimiento a la Ley 340-06.</t>
  </si>
  <si>
    <t>Clasificación de procesos, de acuerdo a umbrales correspondientes.</t>
  </si>
  <si>
    <t>Reporte trimestral del Portal Transaccional de la DGCP</t>
  </si>
  <si>
    <t xml:space="preserve">1 - Recibir requerimientos de insumos de las áreas.
2-  Clasificar el proceso de acuerdo al umbral.
3- Solicitud y elaboración de la documentación correspondiente. 
4- Ejecución de los procesos de compras.
</t>
  </si>
  <si>
    <t>- Departamento Administrativo.
- División de Compras y Contrataciones.</t>
  </si>
  <si>
    <t>Todas las áreas</t>
  </si>
  <si>
    <t>1 - Formularios de requerimientos de insumos a las áreas.
2 - Plan de Compras al presupuesto aprobado.
3 - Expedientes de requerimientos por área.
4 - Plataforma Dirección General de Compras y Contrataciones.
5 - Informe de Ejecución del Plan de Compras.</t>
  </si>
  <si>
    <t xml:space="preserve">Asegurar el cumplimiento de los plazos y requerimientos del Sistema de Compras y Contrataciones </t>
  </si>
  <si>
    <t>Evaluaciones del SISCOMPRA</t>
  </si>
  <si>
    <t>Calificaciones trimestrales de la Institución</t>
  </si>
  <si>
    <t>1- Publicar los procesos con la documentación requerida en el Sistema Electrónico de Contrataciones Públicas (SECP).
2- Cumplir con el cronograma de acuerdo a los tiempos establecidos.
3- Cerrar los procesos con la documentación de cierre, cumpliendo con los plazos establecidos.</t>
  </si>
  <si>
    <t>1- Calificaciones trimestrales recibidas de la DGCP.</t>
  </si>
  <si>
    <t>Honrar los compromisos financieros de la Institución.</t>
  </si>
  <si>
    <t>Recepción de ingresos producto de las actividades de la Institución.</t>
  </si>
  <si>
    <t>No. de reportes mensuales de ingresos internos.</t>
  </si>
  <si>
    <t>1 - Recepción en caja de ingresos producto de las actividades de la Institución.
2 - Ingresar el efectivo.
3 - Elaborar reporte de ingresos.</t>
  </si>
  <si>
    <t>Departamento Financiero.</t>
  </si>
  <si>
    <t>División de Tesorería.</t>
  </si>
  <si>
    <t>1 - Conduce de ingresos producto de las actividades de la Institución.
2 - Reporte firmado sobre el conteo del efectivo.
3 - Documento reporte de ingresos.</t>
  </si>
  <si>
    <t>Ejecución de los pagos de sueldos y otros compromisos al personal institucional.</t>
  </si>
  <si>
    <t>No. de relaciones de pagos de nómina.</t>
  </si>
  <si>
    <t xml:space="preserve">1 - Recepción de las instrucciones de pago de nómina de parte del Departamento de Registro, Control y Nómina.
2 - Ejecución de los pagos electrónicos. </t>
  </si>
  <si>
    <t>Departamento de Registro, Control y Nómina.</t>
  </si>
  <si>
    <t xml:space="preserve">1 - Archivo Excel de las instrucciones de pago de nómina de parte del Departamento de Registro, Control y Nómina.
2 - Reporte de transferencias electrónicas. </t>
  </si>
  <si>
    <t>Ejecución de los pagos a suplidores.</t>
  </si>
  <si>
    <t>No. de relaciones de pagos a suplidores.</t>
  </si>
  <si>
    <t xml:space="preserve">1 - Recepción de facturas de suplidores.
2 - Ejecución de los pagos. </t>
  </si>
  <si>
    <t>Departamento de Normas, Sistemas, Supervisión y Seguimiento.</t>
  </si>
  <si>
    <t xml:space="preserve">1 - Facturas de suplidores.
2 - Cheques. </t>
  </si>
  <si>
    <t>Presentar las operaciones financieras de la Institución ante el Gobierno Central y la población.</t>
  </si>
  <si>
    <t>Estados Financieros Mensuales.</t>
  </si>
  <si>
    <t>No. de publicaciones de Estados Financieros.</t>
  </si>
  <si>
    <t>1 - Registrar transacciones. 
2 - Contabilizar transacciones en el libro mayor. 
3 - Preparar las entradas de ajuste al final del período. 
4 - Preparar un balance de comprobación ajustado. 
5 - Realizar inventario de activos fijos.</t>
  </si>
  <si>
    <t>- Departamento Financiero.
- División de Activos Fijos.
- Sección de Almacén y Suministros.</t>
  </si>
  <si>
    <t>-División de Contabilidad.
-Departamento de Planificación y Desarrollo.
-Departamento Administrativo.</t>
  </si>
  <si>
    <t>1 - Registro de transacciones. 
2 - Libro mayor. 
3 - Reporte de inventario al final del período. 
4 - Balance de comprobación ajustado. 
5 - Reporte de inventario de activos fijos.</t>
  </si>
  <si>
    <t>Reporte de Activos Fijos.</t>
  </si>
  <si>
    <t>No. de publicaciones de Reportes de Activos Fijos.</t>
  </si>
  <si>
    <t>1 - Recepción de los documentos de adquisición con su cotejo de recepción.
2 - Asignación de número de inventario y etiqueta de identificación para su colocación en un lugar visible. 
3 - Generación del registro y envío al responsable del área receptora, para fines de firma en señal de recibo conforme. 
4 - Devolución del registro firmado por el Encargado de la División de Contabilidad para fines de archivo. 
5 - Realizar informe semestral de recepción o adquisición de activos para fines de controlar la administración de los activos fijos.</t>
  </si>
  <si>
    <t>División de Activos Fijos.</t>
  </si>
  <si>
    <t>División de Contabilidad.</t>
  </si>
  <si>
    <t>1 - Conduce de recepción de activos fijos.
2 - Etiquetas de identificación.
3 - Registro firmado por el encargado de contabilidad. 
4 - Expedientes de compras de activos fijos.
5 - Revisión física de estos activos.</t>
  </si>
  <si>
    <t>Monitorear y controlar el presupuesto anual aprobado para la Institución.</t>
  </si>
  <si>
    <t>Informes Mensuales de Ejecución Presupuestaria</t>
  </si>
  <si>
    <t>No. de Informes ejecutados.</t>
  </si>
  <si>
    <t>1 - Solicitud de insumos a las áreas pertinentes en materia de ejecución presupuestaria.
2 - Realizar ajustes necesarios en el sistema presupuestario.
3 - Elaboración y publicación del informe de ejecución presupuestaria definitivo.
4 - Remisión a la MAE para autorización y firma.
5 - Remisión a los organismos gubernamentales correspondientes.</t>
  </si>
  <si>
    <t>División de Presupuesto.</t>
  </si>
  <si>
    <t xml:space="preserve">1 - Datos financieros recibidos y procesados en el sistema presupuestario.
2 - Informe financiero ejecutado.
3 - Informes de ejecuciones presupuestarias terminados y publicados en el Portal de Transparencia.
4 - Informes firmados y sellados por la MAE.
5 - Oficios firmados, sellados y recibidos por los organismos gubernamentales.  </t>
  </si>
  <si>
    <r>
      <t>Proporcionar transporte a los colaboradores</t>
    </r>
    <r>
      <rPr>
        <sz val="10"/>
        <color rgb="FFFF0000"/>
        <rFont val="Calibri"/>
        <family val="2"/>
        <scheme val="minor"/>
      </rPr>
      <t xml:space="preserve"> </t>
    </r>
    <r>
      <rPr>
        <sz val="10"/>
        <rFont val="Calibri"/>
        <family val="2"/>
        <scheme val="minor"/>
      </rPr>
      <t>y áreas operativas del INESPRE.</t>
    </r>
  </si>
  <si>
    <t>Reporte mensual de uso de camiones.</t>
  </si>
  <si>
    <t>1 - Solicitud de servicio de transporte por actividad.
2 - Recibir solicitud de servicio de transporte por parte de la Dirección, Departamento, División, Sección o Unidad correspondiente.
3 - Cierre del servicio.</t>
  </si>
  <si>
    <t>División de Transportación.</t>
  </si>
  <si>
    <t>1 - Carta de solicitud de servicio de transportación.
2 - Factura de suplidores de servicios de camiones y vehículos en general utilizados por la Institución.
3 - Reporte de servicio de transporte debidamente firmado y sellado por la Dirección, Departamento, División, Sección o Unidad correspondiente.</t>
  </si>
  <si>
    <t>Garantizar la higiene en todas las áreas de la Institución.</t>
  </si>
  <si>
    <t>Limpieza de la Institución.</t>
  </si>
  <si>
    <t>% de limpieza de las áreas de la Institución.</t>
  </si>
  <si>
    <t>1 - Recibir formulario de control de limpieza.
2 - Revisar y verificar si existen inconformidades, para luego retornar al Auxiliar de Mayordomía para su corrección.
3 - Comprobar que todo esté correcto y entregar el formulario al Auxiliar Administrativo para los fines de archivo.</t>
  </si>
  <si>
    <t>División de Servicios Generales.</t>
  </si>
  <si>
    <t>1 - Controles de limpieza.
2 - Experiencia de los usuarios de nuestras instalaciones.
3 - Formularios de controles de limpieza debidamente archivados.</t>
  </si>
  <si>
    <t>Mantener las instalaciones de la Institución en las condiciones apropiadas para el desarrollo de las operaciones, con los recursos disponibles</t>
  </si>
  <si>
    <t>Mantenimiento preventivo en todas las instalaciones de la Institución.</t>
  </si>
  <si>
    <t>% de Mantenimiento preventivo realizado.</t>
  </si>
  <si>
    <t xml:space="preserve">1 - Mantenimiento Preventivo de Instalaciones Eléctricas.
2 - Mantenimiento Preventivo de Plomería.
3 - Mantenimiento Preventivo de Edificaciones.
4 - Mantenimiento Preventivo de Refrigeración.                                              </t>
  </si>
  <si>
    <t>Departamento de Ingeniería</t>
  </si>
  <si>
    <t>Dirección Administrativa Financiera.</t>
  </si>
  <si>
    <t>Solicitudes de Requerimientos</t>
  </si>
  <si>
    <t>Reparación en todas las instalaciones de la Institución.</t>
  </si>
  <si>
    <t>% de Reparaciones realizadas.</t>
  </si>
  <si>
    <t xml:space="preserve">1 - Reparación de Instalaciones Eléctricas.
2 - Reparación de Plomería.
3 - Reparación de Edificaciones.
4 - Reparación de Refrigeración.                                              </t>
  </si>
  <si>
    <r>
      <t xml:space="preserve">MISIÓN:
</t>
    </r>
    <r>
      <rPr>
        <b/>
        <i/>
        <sz val="14"/>
        <rFont val="Calibri"/>
        <family val="2"/>
      </rPr>
      <t xml:space="preserve">"Contribuir al desarrollo agropecuario a través de acciones y programas orientados a la eficacia, rentabilidad y competitividad de los productores, mediante una comercialización justa y organizada, que garantice el acceso a alimentos de calidad para todos los consumidores". </t>
    </r>
  </si>
  <si>
    <r>
      <t xml:space="preserve">VISIÓN:
</t>
    </r>
    <r>
      <rPr>
        <b/>
        <i/>
        <sz val="14"/>
        <rFont val="Calibri"/>
        <family val="2"/>
      </rPr>
      <t>"Una República Dominicana con garantía de seguridad alimentaria, siendo como institución, parte de un sistema colaborativo entre instancias públicas y privadas del sector agropecuario".</t>
    </r>
  </si>
  <si>
    <r>
      <t xml:space="preserve">VALORES:
</t>
    </r>
    <r>
      <rPr>
        <b/>
        <i/>
        <sz val="14"/>
        <rFont val="Calibri"/>
        <family val="2"/>
      </rPr>
      <t xml:space="preserve">●Transparencia
●Innovación
●Conocimiento
●Calidad e Inocuidad
●Apego al Servicio
</t>
    </r>
    <r>
      <rPr>
        <b/>
        <sz val="14"/>
        <rFont val="Calibri"/>
        <family val="2"/>
      </rPr>
      <t xml:space="preserve">
</t>
    </r>
  </si>
  <si>
    <t>Nombre del área: Dirección de Abastecimiento, Distribución y Logística.</t>
  </si>
  <si>
    <t>Abastecer los canales de comercialización y almacenes regionales con productos agropecuarios en las comunidades de escasos recursos en el tiempo requerido.</t>
  </si>
  <si>
    <t>Abastecimiento de Bodegas Móviles.</t>
  </si>
  <si>
    <t>No. de Bodegas Móviles abastecidas.</t>
  </si>
  <si>
    <t>1 - Planificar la logística de abastecimiento y distribución de los productos.
2 - Abastecer productos y ejecutar ruta Bodegas Móviles.
3 - Sortear y convertir en inventario las devoluciones de productos de las Bodegas Móviles.
4  - Planificar y ejecutar Bodegas Móviles de productos sobrantes de las devoluciones.</t>
  </si>
  <si>
    <t>Dirección de Abastecimiento, Distribución y Logística.</t>
  </si>
  <si>
    <t>- Dirección de Comercialización.
- Dirección de Gestión de Programas.
- Dirección Agropecuaria, Normas y Tecnología Alimentaria.
- Dirección Administrativa Financiera.</t>
  </si>
  <si>
    <t>1,3 - Programa semanal de abastecimiento y distribución.
2,4 - Reporte diario de abastecimiento y distribución. Documento de Carga/Descarga Diaria.</t>
  </si>
  <si>
    <t>Abastecimiento de Mercados de Productores.</t>
  </si>
  <si>
    <t>No. de Mercados de Productores abastecidos.</t>
  </si>
  <si>
    <t>1 - Planificar la logística de abastecimiento y distribución de los productos.
2 - Abastecer productos y ejecutar ruta de los Almacenes Regionales.</t>
  </si>
  <si>
    <t xml:space="preserve">1 - Programa semanal de abastecimiento y distribución. Reporte diario de abastecimiento y distribución.
2 - Documento de carga/descarga diario. Programa semanal de abastecimiento y distribución. </t>
  </si>
  <si>
    <t>Abastecimiento de Ferias Agropecuarias.</t>
  </si>
  <si>
    <t>No. de Ferias Agropecuarias abastecidas.</t>
  </si>
  <si>
    <t>1 - Programación de abastecimiento y distribución.
2 - Reporte diario de abastecimiento y distribución.
3 - Reporte diario de abastecimiento y distribución.
4 - Documento interno MP5 y MP12.
5 - Documento de carga/descarga</t>
  </si>
  <si>
    <t>Abastecimiento de Ferias Agropecuarias en las que participa el INESPRE.</t>
  </si>
  <si>
    <t>No.de Ferias Agropecuarias abastecidas en las que se participo.</t>
  </si>
  <si>
    <t>1 - Planificar la logística de abastecimiento y distribución de los productos.
2 - Preparar los productos para abastecer las ferias.
3 - Abastecer productos a ferias.
4 - Buscar mercancía devuelta y/o sobrante de dichas ferias.
5 - Sortear y convertir en inventario productos restantes de feria.</t>
  </si>
  <si>
    <t>Participación en Ferias Agropecuarias.</t>
  </si>
  <si>
    <t>Nombre del área: Dirección Agropecuaria, Normas y Tecnología Alimentaria</t>
  </si>
  <si>
    <t>-Elaborar el plan de capacitación.                                                                               -Cumplir a tiempo con la convocatoria de las actividades a las cooperativas y asociaciones.                                                                                 -Evaluar la efectividad del plan de capacitación en estándares de calidad, inocuidad y comercialización.                                                                                                     -Cumplir con la participación de genero. (mujeres, hombres y jóvenes en las capacitaciones).                                               -Concientizar a los productores sobre los beneficios al cumplir con las normas de comercialización.</t>
  </si>
  <si>
    <t xml:space="preserve"> - Departamento de Normas y Estándares de Calidad.                                                                              - Departamento de  Inocuidad                                                             -Departamento de Formación en Comercialización Agropecuaria.                                                                         </t>
  </si>
  <si>
    <t xml:space="preserve"> -Dirección Agropecuaria, Normas y Tecnología Alimentaria.                                                                         -Dirección Administrativa Financiera.                                     -Departamento de Servicios Agropecuarios</t>
  </si>
  <si>
    <t>- Registro de participantes por actividades programadas.                                                            - Fotografías por actividad realizada.                                                                   - Comunicación de invitación.                                                                  -Informes.                                                                   - Encuestas a productores beneficiados del programas de estándares de calidad y comercialización.</t>
  </si>
  <si>
    <t xml:space="preserve">- Departamento de Inocuidad.
- Departamento de Formación en Comercialización Agropecuaria.                                                      </t>
  </si>
  <si>
    <t>- Dirección Agropecuaria, Normas y Tecnología Alimentaria.                                            - Departamento Administrativo.
Financiero.                                      -Departamento de Servicios Agropecuarios</t>
  </si>
  <si>
    <t xml:space="preserve">
- Departamento de Formación en Comercialización Agropecuaria.
</t>
  </si>
  <si>
    <t xml:space="preserve">- Dirección Agropecuaria, Normas y Tecnología Alimentaria.                                   -Departamento de Servicios Agropecuarios.                                         - Dirección de Abastecimiento, Distribución y Logística.
- Dirección de Comercialización. </t>
  </si>
  <si>
    <t>Adiestrar a Técnicos Agropecuarios sobre aspectos de control de plagas, recepción de productos, almacenamiento y llenado de boletín (MP1)  para que estos sean más eficientes en las actividades que realiza la institución.</t>
  </si>
  <si>
    <t>-Departamento de Operaciones.
-Departamento de Normas Técnicas y Estándares de Calidad.</t>
  </si>
  <si>
    <t xml:space="preserve">- Dirección Agropecuaria, Normas y Tecnología Alimentaria.
- Departamento de Formación en Comercialización Agropecuaria.
- Departamento Administrativo.
</t>
  </si>
  <si>
    <t>No. de Técnicos adiestrados.</t>
  </si>
  <si>
    <t xml:space="preserve">Adiestrar a manipuladores  en Buenas Prácticas de Manipulación (BPM) de Productos Agropecuarios. para que estos sean más eficientes en el manejo de los productos que se comercializan </t>
  </si>
  <si>
    <t xml:space="preserve">Adiestramiento a Manipuladores sobre Buenas Prácticas de Manipulación (BPM) de Productos Agropecuarios </t>
  </si>
  <si>
    <t xml:space="preserve">
-Departamento de Normas Técnicas y Estándares de Calidad.                                                                 - Departamento de Inocuidad 
</t>
  </si>
  <si>
    <t xml:space="preserve">- Dirección Agropecuaria, Normas y Tecnología Alimentaria.                                   
- Departamento Administrativo                                       -Sección de Protocolo.
</t>
  </si>
  <si>
    <t>No. de Personal Manipuladores Adiestrados.</t>
  </si>
  <si>
    <t xml:space="preserve">Programar la integración de las  asociaciones y  cooperativas en procura de  mejorar  la rentabilidad y competitividad para  fortalecer los conocimientos de la comercialización de productos agropecuarios.  </t>
  </si>
  <si>
    <t xml:space="preserve">  -Departamento Servicios Agropecuarios  </t>
  </si>
  <si>
    <t xml:space="preserve">-Dirección Agropecuaria, Norma y Tecnología Alimentaria.         
-Departamento de Formación en Comercialización
- Departamento Administrativo     </t>
  </si>
  <si>
    <t xml:space="preserve">- Registro de participantes por actividades programadas.                                                            - Fotografías por actividad realizada.                                                                            - Informes.                                            </t>
  </si>
  <si>
    <t xml:space="preserve"> - Departamento de Operación </t>
  </si>
  <si>
    <t xml:space="preserve">-Dirección Agropecuaria, Norma y Tecnología Alimentaria.         
-Departamento de Compras y Contrataciones  </t>
  </si>
  <si>
    <t xml:space="preserve">- Fotografías por actividad realizada.                                                                            - Informes.                                                                     -Calendario de actividades                                   </t>
  </si>
  <si>
    <t xml:space="preserve"> - Departamento de Inocuidad </t>
  </si>
  <si>
    <t xml:space="preserve">-Dirección Agropecuaria, Norma y Tecnología Alimentaria.           </t>
  </si>
  <si>
    <t>Certificar las condiciones óptimas de los Productos Agropecuarios y Agroindustriales.</t>
  </si>
  <si>
    <t xml:space="preserve">
- Departamento de Normas Técnicas y Estándares de Calidad.</t>
  </si>
  <si>
    <t>- Dirección Agropecuaria, Normas y Tecnología Alimentaria.                                     - Departamento de Inocuidad Agroalimentaria.
- Departamento de Servicios Agropecuarios.
- Departamento de Operaciones.</t>
  </si>
  <si>
    <t xml:space="preserve">Según cronograma de requisición de productos de la Dirección de Comercialización y la Dirección de Programas </t>
  </si>
  <si>
    <t>Informe anual de la ejecución del Plan Estratégico Institucional (PEI) 2021-2024.</t>
  </si>
  <si>
    <t xml:space="preserve">Informe anual de la ejecución y avance del (PEI) 2021-2024 entregado. </t>
  </si>
  <si>
    <r>
      <t>Lic. Roseidy Mateo</t>
    </r>
    <r>
      <rPr>
        <sz val="11"/>
        <color indexed="8"/>
        <rFont val="Times New Roman"/>
        <family val="1"/>
      </rPr>
      <t xml:space="preserve">
Analista </t>
    </r>
  </si>
  <si>
    <r>
      <rPr>
        <b/>
        <sz val="11"/>
        <color rgb="FF000000"/>
        <rFont val="Times New Roman"/>
        <family val="1"/>
      </rPr>
      <t xml:space="preserve">Andrea Ventura </t>
    </r>
    <r>
      <rPr>
        <sz val="11"/>
        <color indexed="8"/>
        <rFont val="Times New Roman"/>
        <family val="1"/>
      </rPr>
      <t xml:space="preserve">
Técnico</t>
    </r>
  </si>
  <si>
    <t>Fase final Formulación del Plan Estratégico Institucional (PEI) 2025-2028</t>
  </si>
  <si>
    <t>% de avance de la fase final de Formulación del Plan Estratégico Institucional (PEI) 2025-2028</t>
  </si>
  <si>
    <t>1. Completar las matrices de herramientas proporcionadas por el MEPyD.
2. Remitir las matrices completas al MEPyD para revisión y retroalimentación.
3. Redactar el documento preliminar del Plan Estratégico Institucional (PEI) 2025-2028.
4. Realizar revisión final del documento con los actores clave. 
5. Enviar el documento final del PEI para su validación y publicación oficial.</t>
  </si>
  <si>
    <t xml:space="preserve">1. Matrices completadas.
2. Correo electrónico de envío con acuse de recibo del MEPyD.
3. Borrador del documento PEI 2025-2028 en formato digital.
4. Versión revisada del PEI con los aportes incorporados.
5. Correo electrónico de envío del documento final.
</t>
  </si>
  <si>
    <t xml:space="preserve">1. Verificación de estructura de planilla del plan con el Departamento de Calidad en la gestión.
2. Revisión y aprobación de la planilla.
3. Socializar la planilla con las áreas involucradas. 
4. Envío de planilla vacía a las áreas involucradas y responsables con fecha límite de entrega.
5. Recepción de la planilla, correcciones y socialización con las áreas responsables.
6. Adecuación de planilla final y envío a las áreas responsables de versión final del documento. 
7. Aprobación de áreas responsables y Director Ejecutivo. </t>
  </si>
  <si>
    <t xml:space="preserve">1 - Solicitud de reportes de cumplimiento.
2 - Preparar tablas de ejecución.
3 -  Elaboración de informe.
4- Presentación al director de Planificación y Desarrollo.
5- Socialización con los directores y encargados departamentales involucrados. </t>
  </si>
  <si>
    <t>Informes de las metas físicas – financiera.</t>
  </si>
  <si>
    <t>1. Gestionar los informes trimestrales y anual del seguimiento del POA y  el informe de ejecución presupuestarias trimestrales y anual  del presupuesto.
2. Realizar el informe.</t>
  </si>
  <si>
    <t>Dirección Administrativa Financiera</t>
  </si>
  <si>
    <t>1. Los informes de POA y presupuesto solicitados.
2. Los informes físicos-financieros realizados.</t>
  </si>
  <si>
    <t xml:space="preserve">Informe de Vigencia de la Gravedad de los Riesgos </t>
  </si>
  <si>
    <t>No. de Informes de Vigencia de la Gravedad de los Riesgos entregados.</t>
  </si>
  <si>
    <t xml:space="preserve">1- Solicitud de matriz de monitoreo de riesgos trimestral y plan de mitigación de riesgos. 
2- Análisis y comparación de resultados de los riesgos vs resultados del POA según el trimestre.
3- Compilación de datos de cada área y compilación trimestral (para elaboración de informe semestral). 
4- Redacción de informe de resultados sobre la vigencia de la gravedad de los riesgos. 
5- Revisión del director de Planificación y Desarrollo.
6- Socialización con las áreas. 
7- Carga de informe para fines de control interno. </t>
  </si>
  <si>
    <t>1- Matriz de monitoreo de riesgos y plan de mitigación trimestral de cada área.
2,3- Matrices y PMR  compilados. 
4,5- Informe semestral sobre la vigencia de la gravedad de los riesgos. 
6- Correos de socialización. 
7- Resultados  positivos en el indicador de Control Interno.</t>
  </si>
  <si>
    <t>Reportes Estadísticos Trimestrales de los Principales Servicios de la Institución</t>
  </si>
  <si>
    <t>No. de reportes realizados</t>
  </si>
  <si>
    <t>1. Solicitud de estadísticas a las áreas correspondientes.
2. Recepción de las estadísticas solicitadas.
3. Revisión de las estadísticas recibidas.
4. Llenado de las bases de datos con las estadísticas revisadas.
5. Realización del reporte estadístico.</t>
  </si>
  <si>
    <t>1,2,3,4,5 - Reportes estadísticos realizados.</t>
  </si>
  <si>
    <t xml:space="preserve">1 - Análisis de las ejecuciones e informes trimestrales.
2 - Analizar, compilar y ordenar la información de las ejecuciones del año. 
3 - Elaboración de informe.
4 - Presentación al director de Planificación y Desarrollo.
5 - Socialización con las áreas (directores, encargados y gestores).
6 - Envío de informe a la Oficina de Libre Acceso a la Información para publicación en el portal institucional. </t>
  </si>
  <si>
    <t>Departamento de Calidad en la Gestión</t>
  </si>
  <si>
    <t>- Direcciones misionales 
- Oficina de Libre Acceso a la Información
- Departamento de Tecnologías de la Información y Comunicación
- Departamento de Comunicaciones</t>
  </si>
  <si>
    <t>Departamento de Desarrollo Institucional</t>
  </si>
  <si>
    <t>- Dirección de Recursos Humanos
- Dirección de Planificación y Desarrollo</t>
  </si>
  <si>
    <t>- Departamento de Formulación, Monitoreo y Evaluación de Planes Programas y Proyectos.</t>
  </si>
  <si>
    <t>Contenido</t>
  </si>
  <si>
    <t>Áreas Institucionales</t>
  </si>
  <si>
    <t>Capacitación  a pequeños y medianos productores agropecuarios en conocimiento de post cosecha,  calidad e inocuidad y comercialización de productos para que estos sean más eficientes en sus labores de comercialización.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</si>
</sst>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_(&quot;$&quot;* \(#,##0.00\);_(&quot;$&quot;* &quot;-&quot;??_);_(@_)"/>
    <numFmt numFmtId="43" formatCode="_(* #,##0.00_);_(* \(#,##0.00\);_(* &quot;-&quot;??_);_(@_)"/>
    <numFmt numFmtId="164" formatCode="[$-409]General"/>
    <numFmt numFmtId="165" formatCode=";;"/>
    <numFmt numFmtId="166" formatCode="&quot;RD&quot;&quot;$&quot;#,##0.00"/>
    <numFmt numFmtId="167" formatCode="&quot;RD$&quot;#,##0.00"/>
    <numFmt numFmtId="168" formatCode="[$-409]0.00%"/>
    <numFmt numFmtId="169" formatCode="_-* #,##0.00_-;\-* #,##0.00_-;_-* &quot;-&quot;??_-;_-@_-"/>
    <numFmt numFmtId="170" formatCode="&quot; &quot;* #,##0.00&quot; &quot;;&quot; &quot;* &quot;(&quot;#,##0.00&quot;)&quot;;&quot; &quot;* &quot;-&quot;#&quot; &quot;;&quot; &quot;@&quot; &quot;"/>
    <numFmt numFmtId="171" formatCode="0\ %"/>
    <numFmt numFmtId="172" formatCode="&quot; &quot;* #,##0&quot; &quot;;&quot; &quot;* &quot;(&quot;#,##0&quot;)&quot;;&quot; &quot;* &quot;-&quot;#&quot; &quot;;&quot; &quot;@&quot; &quot;"/>
  </numFmts>
  <fonts count="80" x14ac:knownFonts="1">
    <font>
      <sz val="11"/>
      <color theme="1"/>
      <name val="Calibri"/>
      <family val="2"/>
      <scheme val="minor"/>
    </font>
    <font>
      <sz val="11"/>
      <color theme="1"/>
      <name val="Calibri"/>
      <family val="2"/>
      <scheme val="minor"/>
    </font>
    <font>
      <sz val="11"/>
      <color rgb="FF000000"/>
      <name val="Calibri"/>
      <family val="2"/>
    </font>
    <font>
      <sz val="11"/>
      <color rgb="FF000000"/>
      <name val="Arial"/>
      <family val="2"/>
    </font>
    <font>
      <b/>
      <sz val="24"/>
      <color rgb="FF000000"/>
      <name val="Calibri"/>
      <family val="2"/>
    </font>
    <font>
      <b/>
      <sz val="24"/>
      <color rgb="FF000000"/>
      <name val="Times New Roman"/>
      <family val="1"/>
    </font>
    <font>
      <sz val="11"/>
      <color indexed="8"/>
      <name val="Calibri"/>
      <family val="2"/>
    </font>
    <font>
      <sz val="11"/>
      <color indexed="8"/>
      <name val="Times New Roman"/>
      <family val="1"/>
    </font>
    <font>
      <b/>
      <sz val="11"/>
      <color indexed="8"/>
      <name val="Times New Roman"/>
      <family val="1"/>
    </font>
    <font>
      <b/>
      <sz val="16"/>
      <color indexed="8"/>
      <name val="Times New Roman"/>
      <family val="1"/>
    </font>
    <font>
      <sz val="16"/>
      <color indexed="8"/>
      <name val="Times New Roman"/>
      <family val="1"/>
    </font>
    <font>
      <b/>
      <sz val="16"/>
      <color rgb="FF000000"/>
      <name val="Times New Roman"/>
      <family val="1"/>
    </font>
    <font>
      <b/>
      <sz val="14"/>
      <color indexed="8"/>
      <name val="Times New Roman"/>
      <family val="1"/>
    </font>
    <font>
      <sz val="14"/>
      <color indexed="8"/>
      <name val="Times New Roman"/>
      <family val="1"/>
    </font>
    <font>
      <b/>
      <sz val="11"/>
      <color rgb="FF000000"/>
      <name val="Times New Roman"/>
      <family val="1"/>
    </font>
    <font>
      <b/>
      <sz val="11"/>
      <name val="Times New Roman"/>
      <family val="1"/>
    </font>
    <font>
      <b/>
      <sz val="12"/>
      <color indexed="8"/>
      <name val="Times New Roman"/>
      <family val="1"/>
    </font>
    <font>
      <sz val="12"/>
      <color indexed="8"/>
      <name val="Times New Roman"/>
      <family val="1"/>
    </font>
    <font>
      <b/>
      <u/>
      <sz val="12"/>
      <color indexed="8"/>
      <name val="Times New Roman"/>
      <family val="1"/>
    </font>
    <font>
      <sz val="12"/>
      <color rgb="FF000000"/>
      <name val="Calibri"/>
      <family val="2"/>
    </font>
    <font>
      <b/>
      <sz val="20"/>
      <color rgb="FFFFFFFF"/>
      <name val="Calibri"/>
      <family val="2"/>
    </font>
    <font>
      <sz val="20"/>
      <color rgb="FF000000"/>
      <name val="Calibri"/>
      <family val="2"/>
    </font>
    <font>
      <b/>
      <sz val="20"/>
      <color rgb="FF000000"/>
      <name val="Calibri"/>
      <family val="2"/>
    </font>
    <font>
      <b/>
      <i/>
      <sz val="16"/>
      <color rgb="FF000000"/>
      <name val="Calibri"/>
      <family val="2"/>
    </font>
    <font>
      <b/>
      <i/>
      <sz val="14"/>
      <color rgb="FF000000"/>
      <name val="Calibri"/>
      <family val="2"/>
    </font>
    <font>
      <sz val="10"/>
      <color rgb="FF000000"/>
      <name val="Verdana"/>
      <family val="2"/>
    </font>
    <font>
      <b/>
      <sz val="12"/>
      <color rgb="FF000000"/>
      <name val="Calibri"/>
      <family val="2"/>
    </font>
    <font>
      <b/>
      <sz val="12"/>
      <color rgb="FFFFFFFF"/>
      <name val="Calibri"/>
      <family val="2"/>
    </font>
    <font>
      <sz val="12"/>
      <color rgb="FF000000"/>
      <name val="Arial"/>
      <family val="2"/>
    </font>
    <font>
      <sz val="10"/>
      <name val="Verdana"/>
      <family val="2"/>
    </font>
    <font>
      <sz val="10"/>
      <name val="Calibri"/>
      <family val="2"/>
    </font>
    <font>
      <b/>
      <sz val="10"/>
      <color rgb="FF000000"/>
      <name val="Calibri"/>
      <family val="2"/>
    </font>
    <font>
      <sz val="10"/>
      <color rgb="FF000000"/>
      <name val="Calibri"/>
      <family val="2"/>
      <scheme val="minor"/>
    </font>
    <font>
      <sz val="11"/>
      <color rgb="FF000000"/>
      <name val="Calibri"/>
      <family val="2"/>
      <charset val="1"/>
    </font>
    <font>
      <sz val="10"/>
      <name val="Calibri"/>
      <family val="2"/>
      <charset val="1"/>
    </font>
    <font>
      <b/>
      <sz val="12"/>
      <color rgb="FF000000"/>
      <name val="Calibri"/>
      <family val="2"/>
      <charset val="1"/>
    </font>
    <font>
      <sz val="10"/>
      <color rgb="FF000000"/>
      <name val="Verdana"/>
      <family val="2"/>
      <charset val="1"/>
    </font>
    <font>
      <sz val="10"/>
      <color rgb="FF000000"/>
      <name val="Calibri"/>
      <family val="2"/>
    </font>
    <font>
      <sz val="10"/>
      <color rgb="FF000000"/>
      <name val="Arial"/>
      <family val="2"/>
    </font>
    <font>
      <sz val="12"/>
      <color rgb="FF000000"/>
      <name val="Calibri"/>
      <family val="2"/>
      <charset val="1"/>
    </font>
    <font>
      <b/>
      <sz val="12"/>
      <color rgb="FF000000"/>
      <name val="Arial"/>
      <family val="2"/>
    </font>
    <font>
      <sz val="9"/>
      <color rgb="FF000000"/>
      <name val="Calibri"/>
      <family val="2"/>
      <charset val="1"/>
    </font>
    <font>
      <sz val="11"/>
      <color rgb="FF000000"/>
      <name val="Arial"/>
      <family val="2"/>
      <charset val="1"/>
    </font>
    <font>
      <sz val="9"/>
      <color rgb="FF000000"/>
      <name val="Arial"/>
      <family val="2"/>
      <charset val="1"/>
    </font>
    <font>
      <b/>
      <sz val="12"/>
      <color rgb="FFFFFFFF"/>
      <name val="Calibri"/>
      <family val="2"/>
      <charset val="1"/>
    </font>
    <font>
      <b/>
      <i/>
      <sz val="12"/>
      <color rgb="FF000000"/>
      <name val="Calibri"/>
      <family val="2"/>
      <charset val="1"/>
    </font>
    <font>
      <b/>
      <sz val="9"/>
      <color rgb="FFFFFFFF"/>
      <name val="Calibri"/>
      <family val="2"/>
      <charset val="1"/>
    </font>
    <font>
      <sz val="12"/>
      <color rgb="FF000000"/>
      <name val="Arial"/>
      <family val="2"/>
      <charset val="1"/>
    </font>
    <font>
      <sz val="12"/>
      <name val="Calibri"/>
      <family val="2"/>
    </font>
    <font>
      <sz val="12"/>
      <color theme="1"/>
      <name val="Calibri"/>
      <family val="2"/>
      <scheme val="minor"/>
    </font>
    <font>
      <b/>
      <sz val="11"/>
      <color rgb="FF000000"/>
      <name val="Calibri"/>
      <family val="2"/>
    </font>
    <font>
      <b/>
      <sz val="10"/>
      <color rgb="FF000000"/>
      <name val="Arial"/>
      <family val="2"/>
    </font>
    <font>
      <b/>
      <sz val="11"/>
      <color rgb="FF000000"/>
      <name val="Arial"/>
      <family val="2"/>
    </font>
    <font>
      <b/>
      <sz val="12"/>
      <color theme="1"/>
      <name val="Calibri"/>
      <family val="2"/>
      <scheme val="minor"/>
    </font>
    <font>
      <sz val="12"/>
      <name val="Calibri"/>
      <family val="2"/>
      <scheme val="minor"/>
    </font>
    <font>
      <b/>
      <sz val="12"/>
      <color rgb="FF000000"/>
      <name val="Calibri"/>
      <family val="2"/>
      <scheme val="minor"/>
    </font>
    <font>
      <sz val="12"/>
      <color rgb="FF000000"/>
      <name val="Calibri"/>
      <family val="2"/>
      <scheme val="minor"/>
    </font>
    <font>
      <sz val="10"/>
      <color rgb="FF000000"/>
      <name val="Liberation Sans"/>
      <family val="2"/>
    </font>
    <font>
      <b/>
      <sz val="10"/>
      <color rgb="FFFFFFFF"/>
      <name val="Calibri"/>
      <family val="2"/>
    </font>
    <font>
      <b/>
      <i/>
      <sz val="10"/>
      <color rgb="FF000000"/>
      <name val="Calibri"/>
      <family val="2"/>
    </font>
    <font>
      <b/>
      <sz val="16"/>
      <color rgb="FFFFFFFF"/>
      <name val="Calibri"/>
      <family val="2"/>
    </font>
    <font>
      <b/>
      <sz val="8"/>
      <color rgb="FF000000"/>
      <name val="Calibri"/>
      <family val="2"/>
    </font>
    <font>
      <sz val="8"/>
      <color rgb="FF000000"/>
      <name val="Verdana"/>
      <family val="2"/>
    </font>
    <font>
      <b/>
      <sz val="7"/>
      <color rgb="FF000000"/>
      <name val="Verdana"/>
      <family val="2"/>
    </font>
    <font>
      <sz val="10"/>
      <color theme="1"/>
      <name val="Calibri"/>
      <family val="2"/>
      <scheme val="minor"/>
    </font>
    <font>
      <sz val="10"/>
      <color theme="1"/>
      <name val="Calibri"/>
      <family val="2"/>
    </font>
    <font>
      <b/>
      <sz val="10"/>
      <color rgb="FF000000"/>
      <name val="Calibri"/>
      <family val="2"/>
      <scheme val="minor"/>
    </font>
    <font>
      <sz val="10"/>
      <color rgb="FF000000"/>
      <name val="Calibri"/>
      <family val="2"/>
      <charset val="1"/>
    </font>
    <font>
      <b/>
      <sz val="12"/>
      <name val="Calibri"/>
      <family val="2"/>
    </font>
    <font>
      <sz val="10"/>
      <name val="Calibri"/>
      <family val="2"/>
      <scheme val="minor"/>
    </font>
    <font>
      <sz val="10"/>
      <color rgb="FFFF0000"/>
      <name val="Calibri"/>
      <family val="2"/>
      <scheme val="minor"/>
    </font>
    <font>
      <b/>
      <sz val="14"/>
      <color rgb="FFFFFFFF"/>
      <name val="Calibri"/>
      <family val="2"/>
    </font>
    <font>
      <b/>
      <sz val="14"/>
      <color rgb="FF000000"/>
      <name val="Calibri"/>
      <family val="2"/>
    </font>
    <font>
      <b/>
      <i/>
      <sz val="14"/>
      <name val="Calibri"/>
      <family val="2"/>
    </font>
    <font>
      <b/>
      <sz val="14"/>
      <name val="Calibri"/>
      <family val="2"/>
    </font>
    <font>
      <b/>
      <sz val="10"/>
      <name val="Calibri"/>
      <family val="2"/>
    </font>
    <font>
      <b/>
      <sz val="18"/>
      <color rgb="FFFFFFFF"/>
      <name val="Calibri"/>
      <family val="2"/>
    </font>
    <font>
      <u/>
      <sz val="11"/>
      <color theme="10"/>
      <name val="Arial"/>
      <family val="2"/>
    </font>
    <font>
      <u/>
      <sz val="11"/>
      <color theme="10"/>
      <name val="Calibri"/>
      <family val="2"/>
      <scheme val="minor"/>
    </font>
    <font>
      <u/>
      <sz val="11"/>
      <color theme="10"/>
      <name val="Calibri"/>
      <family val="2"/>
    </font>
  </fonts>
  <fills count="21">
    <fill>
      <patternFill patternType="none"/>
    </fill>
    <fill>
      <patternFill patternType="gray125"/>
    </fill>
    <fill>
      <patternFill patternType="solid">
        <fgColor indexed="26"/>
        <bgColor indexed="42"/>
      </patternFill>
    </fill>
    <fill>
      <patternFill patternType="solid">
        <fgColor indexed="41"/>
        <bgColor indexed="31"/>
      </patternFill>
    </fill>
    <fill>
      <patternFill patternType="solid">
        <fgColor rgb="FF385723"/>
        <bgColor rgb="FF385724"/>
      </patternFill>
    </fill>
    <fill>
      <patternFill patternType="solid">
        <fgColor rgb="FFFFF3CB"/>
        <bgColor rgb="FFA9D18E"/>
      </patternFill>
    </fill>
    <fill>
      <patternFill patternType="solid">
        <fgColor rgb="FFFFFFFF"/>
        <bgColor rgb="FFFFFFFF"/>
      </patternFill>
    </fill>
    <fill>
      <patternFill patternType="solid">
        <fgColor rgb="FFFFF3CB"/>
        <bgColor rgb="FFE2F0D9"/>
      </patternFill>
    </fill>
    <fill>
      <patternFill patternType="solid">
        <fgColor rgb="FFFFF3CB"/>
        <bgColor indexed="64"/>
      </patternFill>
    </fill>
    <fill>
      <patternFill patternType="solid">
        <fgColor rgb="FF385723"/>
        <bgColor rgb="FF333300"/>
      </patternFill>
    </fill>
    <fill>
      <patternFill patternType="solid">
        <fgColor rgb="FFFFF3CB"/>
        <bgColor rgb="FFFFFF99"/>
      </patternFill>
    </fill>
    <fill>
      <patternFill patternType="solid">
        <fgColor rgb="FFFFFFFF"/>
        <bgColor rgb="FFFFF3CB"/>
      </patternFill>
    </fill>
    <fill>
      <patternFill patternType="solid">
        <fgColor theme="0"/>
        <bgColor indexed="64"/>
      </patternFill>
    </fill>
    <fill>
      <patternFill patternType="solid">
        <fgColor theme="0"/>
        <bgColor rgb="FFE2F0D9"/>
      </patternFill>
    </fill>
    <fill>
      <patternFill patternType="solid">
        <fgColor theme="0"/>
        <bgColor rgb="FFFFF3CB"/>
      </patternFill>
    </fill>
    <fill>
      <patternFill patternType="solid">
        <fgColor rgb="FF385723"/>
        <bgColor rgb="FF385723"/>
      </patternFill>
    </fill>
    <fill>
      <patternFill patternType="solid">
        <fgColor rgb="FFFFF3CB"/>
        <bgColor rgb="FFFFF3CB"/>
      </patternFill>
    </fill>
    <fill>
      <patternFill patternType="solid">
        <fgColor rgb="FF375623"/>
        <bgColor rgb="FF375623"/>
      </patternFill>
    </fill>
    <fill>
      <patternFill patternType="solid">
        <fgColor rgb="FFFFF5CE"/>
        <bgColor rgb="FFFFF5CE"/>
      </patternFill>
    </fill>
    <fill>
      <patternFill patternType="solid">
        <fgColor rgb="FFFFF2CC"/>
        <bgColor rgb="FFFFF2CC"/>
      </patternFill>
    </fill>
    <fill>
      <patternFill patternType="solid">
        <fgColor theme="7" tint="0.79998168889431442"/>
        <bgColor indexed="64"/>
      </patternFill>
    </fill>
  </fills>
  <borders count="97">
    <border>
      <left/>
      <right/>
      <top/>
      <bottom/>
      <diagonal/>
    </border>
    <border>
      <left/>
      <right/>
      <top/>
      <bottom style="medium">
        <color rgb="FF000000"/>
      </bottom>
      <diagonal/>
    </border>
    <border>
      <left style="medium">
        <color indexed="8"/>
      </left>
      <right style="medium">
        <color indexed="8"/>
      </right>
      <top style="medium">
        <color indexed="8"/>
      </top>
      <bottom/>
      <diagonal/>
    </border>
    <border>
      <left style="medium">
        <color indexed="8"/>
      </left>
      <right style="medium">
        <color indexed="8"/>
      </right>
      <top style="double">
        <color indexed="9"/>
      </top>
      <bottom style="double">
        <color indexed="9"/>
      </bottom>
      <diagonal/>
    </border>
    <border>
      <left style="medium">
        <color indexed="8"/>
      </left>
      <right style="double">
        <color indexed="9"/>
      </right>
      <top style="double">
        <color indexed="9"/>
      </top>
      <bottom style="double">
        <color indexed="9"/>
      </bottom>
      <diagonal/>
    </border>
    <border>
      <left style="double">
        <color indexed="9"/>
      </left>
      <right/>
      <top style="double">
        <color indexed="9"/>
      </top>
      <bottom/>
      <diagonal/>
    </border>
    <border>
      <left/>
      <right/>
      <top style="double">
        <color indexed="9"/>
      </top>
      <bottom/>
      <diagonal/>
    </border>
    <border>
      <left/>
      <right style="double">
        <color indexed="9"/>
      </right>
      <top style="double">
        <color indexed="9"/>
      </top>
      <bottom/>
      <diagonal/>
    </border>
    <border>
      <left style="double">
        <color indexed="9"/>
      </left>
      <right style="medium">
        <color indexed="8"/>
      </right>
      <top style="double">
        <color indexed="9"/>
      </top>
      <bottom style="double">
        <color indexed="9"/>
      </bottom>
      <diagonal/>
    </border>
    <border>
      <left style="double">
        <color indexed="9"/>
      </left>
      <right/>
      <top/>
      <bottom style="double">
        <color indexed="9"/>
      </bottom>
      <diagonal/>
    </border>
    <border>
      <left/>
      <right/>
      <top/>
      <bottom style="double">
        <color indexed="9"/>
      </bottom>
      <diagonal/>
    </border>
    <border>
      <left/>
      <right style="double">
        <color indexed="9"/>
      </right>
      <top/>
      <bottom style="double">
        <color indexed="9"/>
      </bottom>
      <diagonal/>
    </border>
    <border>
      <left style="double">
        <color indexed="9"/>
      </left>
      <right style="double">
        <color indexed="9"/>
      </right>
      <top style="double">
        <color indexed="9"/>
      </top>
      <bottom style="double">
        <color indexed="9"/>
      </bottom>
      <diagonal/>
    </border>
    <border>
      <left/>
      <right style="medium">
        <color auto="1"/>
      </right>
      <top style="double">
        <color indexed="9"/>
      </top>
      <bottom/>
      <diagonal/>
    </border>
    <border>
      <left/>
      <right style="medium">
        <color auto="1"/>
      </right>
      <top/>
      <bottom style="double">
        <color indexed="9"/>
      </bottom>
      <diagonal/>
    </border>
    <border>
      <left style="medium">
        <color indexed="8"/>
      </left>
      <right style="medium">
        <color auto="1"/>
      </right>
      <top style="double">
        <color indexed="9"/>
      </top>
      <bottom style="double">
        <color indexed="9"/>
      </bottom>
      <diagonal/>
    </border>
    <border>
      <left style="medium">
        <color indexed="8"/>
      </left>
      <right style="double">
        <color indexed="9"/>
      </right>
      <top style="double">
        <color indexed="9"/>
      </top>
      <bottom style="thin">
        <color indexed="8"/>
      </bottom>
      <diagonal/>
    </border>
    <border>
      <left style="double">
        <color indexed="9"/>
      </left>
      <right style="double">
        <color indexed="9"/>
      </right>
      <top style="double">
        <color indexed="9"/>
      </top>
      <bottom style="thin">
        <color indexed="8"/>
      </bottom>
      <diagonal/>
    </border>
    <border>
      <left style="double">
        <color indexed="9"/>
      </left>
      <right style="medium">
        <color indexed="8"/>
      </right>
      <top style="double">
        <color indexed="9"/>
      </top>
      <bottom style="thin">
        <color indexed="8"/>
      </bottom>
      <diagonal/>
    </border>
    <border>
      <left style="medium">
        <color indexed="8"/>
      </left>
      <right style="medium">
        <color indexed="8"/>
      </right>
      <top style="thin">
        <color indexed="8"/>
      </top>
      <bottom/>
      <diagonal/>
    </border>
    <border>
      <left style="medium">
        <color indexed="8"/>
      </left>
      <right style="medium">
        <color indexed="9"/>
      </right>
      <top style="medium">
        <color indexed="9"/>
      </top>
      <bottom style="medium">
        <color indexed="9"/>
      </bottom>
      <diagonal/>
    </border>
    <border>
      <left style="medium">
        <color indexed="9"/>
      </left>
      <right style="medium">
        <color indexed="9"/>
      </right>
      <top style="medium">
        <color indexed="9"/>
      </top>
      <bottom style="medium">
        <color indexed="9"/>
      </bottom>
      <diagonal/>
    </border>
    <border>
      <left style="medium">
        <color indexed="9"/>
      </left>
      <right style="medium">
        <color indexed="8"/>
      </right>
      <top style="medium">
        <color indexed="9"/>
      </top>
      <bottom style="medium">
        <color indexed="8"/>
      </bottom>
      <diagonal/>
    </border>
    <border>
      <left style="medium">
        <color indexed="9"/>
      </left>
      <right style="medium">
        <color indexed="8"/>
      </right>
      <top style="medium">
        <color indexed="9"/>
      </top>
      <bottom/>
      <diagonal/>
    </border>
    <border>
      <left style="medium">
        <color indexed="9"/>
      </left>
      <right/>
      <top style="medium">
        <color indexed="9"/>
      </top>
      <bottom/>
      <diagonal/>
    </border>
    <border>
      <left/>
      <right/>
      <top style="medium">
        <color indexed="9"/>
      </top>
      <bottom/>
      <diagonal/>
    </border>
    <border>
      <left/>
      <right style="medium">
        <color indexed="8"/>
      </right>
      <top style="medium">
        <color indexed="9"/>
      </top>
      <bottom/>
      <diagonal/>
    </border>
    <border>
      <left style="medium">
        <color indexed="9"/>
      </left>
      <right/>
      <top/>
      <bottom/>
      <diagonal/>
    </border>
    <border>
      <left/>
      <right style="medium">
        <color indexed="8"/>
      </right>
      <top/>
      <bottom/>
      <diagonal/>
    </border>
    <border>
      <left style="medium">
        <color indexed="9"/>
      </left>
      <right/>
      <top/>
      <bottom style="medium">
        <color indexed="9"/>
      </bottom>
      <diagonal/>
    </border>
    <border>
      <left/>
      <right/>
      <top/>
      <bottom style="medium">
        <color indexed="9"/>
      </bottom>
      <diagonal/>
    </border>
    <border>
      <left/>
      <right style="medium">
        <color indexed="8"/>
      </right>
      <top/>
      <bottom style="medium">
        <color indexed="9"/>
      </bottom>
      <diagonal/>
    </border>
    <border>
      <left style="medium">
        <color indexed="8"/>
      </left>
      <right style="medium">
        <color indexed="9"/>
      </right>
      <top style="medium">
        <color indexed="9"/>
      </top>
      <bottom style="medium">
        <color indexed="8"/>
      </bottom>
      <diagonal/>
    </border>
    <border>
      <left style="medium">
        <color indexed="9"/>
      </left>
      <right style="medium">
        <color indexed="9"/>
      </right>
      <top style="medium">
        <color indexed="9"/>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bottom/>
      <diagonal/>
    </border>
    <border>
      <left style="medium">
        <color auto="1"/>
      </left>
      <right style="medium">
        <color rgb="FF000000"/>
      </right>
      <top/>
      <bottom/>
      <diagonal/>
    </border>
    <border>
      <left style="medium">
        <color auto="1"/>
      </left>
      <right style="medium">
        <color rgb="FF000000"/>
      </right>
      <top/>
      <bottom style="medium">
        <color auto="1"/>
      </bottom>
      <diagonal/>
    </border>
    <border>
      <left style="medium">
        <color rgb="FF000000"/>
      </left>
      <right style="medium">
        <color rgb="FF000000"/>
      </right>
      <top/>
      <bottom/>
      <diagonal/>
    </border>
    <border>
      <left style="medium">
        <color auto="1"/>
      </left>
      <right style="medium">
        <color rgb="FF000000"/>
      </right>
      <top style="medium">
        <color auto="1"/>
      </top>
      <bottom/>
      <diagonal/>
    </border>
    <border>
      <left style="medium">
        <color auto="1"/>
      </left>
      <right style="medium">
        <color rgb="FF000000"/>
      </right>
      <top style="medium">
        <color auto="1"/>
      </top>
      <bottom style="medium">
        <color auto="1"/>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style="medium">
        <color indexed="64"/>
      </bottom>
      <diagonal/>
    </border>
    <border>
      <left style="medium">
        <color auto="1"/>
      </left>
      <right style="medium">
        <color rgb="FF000000"/>
      </right>
      <top/>
      <bottom style="medium">
        <color rgb="FF000000"/>
      </bottom>
      <diagonal/>
    </border>
    <border>
      <left style="medium">
        <color rgb="FF000000"/>
      </left>
      <right style="medium">
        <color rgb="FF000000"/>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000000"/>
      </left>
      <right style="medium">
        <color auto="1"/>
      </right>
      <top style="medium">
        <color auto="1"/>
      </top>
      <bottom/>
      <diagonal/>
    </border>
    <border>
      <left style="medium">
        <color rgb="FF000000"/>
      </left>
      <right style="medium">
        <color auto="1"/>
      </right>
      <top/>
      <bottom/>
      <diagonal/>
    </border>
    <border>
      <left style="medium">
        <color rgb="FF000000"/>
      </left>
      <right style="medium">
        <color auto="1"/>
      </right>
      <top/>
      <bottom style="medium">
        <color auto="1"/>
      </bottom>
      <diagonal/>
    </border>
    <border>
      <left/>
      <right style="medium">
        <color rgb="FF000000"/>
      </right>
      <top style="medium">
        <color indexed="64"/>
      </top>
      <bottom style="medium">
        <color rgb="FF000000"/>
      </bottom>
      <diagonal/>
    </border>
    <border>
      <left/>
      <right style="medium">
        <color rgb="FF000000"/>
      </right>
      <top/>
      <bottom/>
      <diagonal/>
    </border>
    <border>
      <left/>
      <right style="medium">
        <color rgb="FF000000"/>
      </right>
      <top/>
      <bottom style="medium">
        <color auto="1"/>
      </bottom>
      <diagonal/>
    </border>
    <border>
      <left/>
      <right style="medium">
        <color rgb="FF000000"/>
      </right>
      <top style="medium">
        <color auto="1"/>
      </top>
      <bottom style="medium">
        <color auto="1"/>
      </bottom>
      <diagonal/>
    </border>
    <border>
      <left style="medium">
        <color rgb="FF000000"/>
      </left>
      <right style="medium">
        <color rgb="FF000000"/>
      </right>
      <top style="medium">
        <color auto="1"/>
      </top>
      <bottom style="medium">
        <color auto="1"/>
      </bottom>
      <diagonal/>
    </border>
  </borders>
  <cellStyleXfs count="32">
    <xf numFmtId="0" fontId="0" fillId="0" borderId="0"/>
    <xf numFmtId="44" fontId="1" fillId="0" borderId="0" applyFont="0" applyFill="0" applyBorder="0" applyAlignment="0" applyProtection="0"/>
    <xf numFmtId="9" fontId="1" fillId="0" borderId="0" applyFont="0" applyFill="0" applyBorder="0" applyAlignment="0" applyProtection="0"/>
    <xf numFmtId="164" fontId="2" fillId="0" borderId="0" applyBorder="0" applyProtection="0"/>
    <xf numFmtId="0" fontId="3" fillId="0" borderId="0"/>
    <xf numFmtId="0" fontId="6" fillId="0" borderId="0"/>
    <xf numFmtId="164" fontId="2" fillId="0" borderId="0" applyBorder="0" applyProtection="0"/>
    <xf numFmtId="164" fontId="25" fillId="0" borderId="0" applyBorder="0" applyProtection="0"/>
    <xf numFmtId="0" fontId="29" fillId="0" borderId="0"/>
    <xf numFmtId="9" fontId="1" fillId="0" borderId="0" applyFont="0" applyFill="0" applyBorder="0" applyAlignment="0" applyProtection="0"/>
    <xf numFmtId="9" fontId="1" fillId="0" borderId="0" applyFont="0" applyFill="0" applyBorder="0" applyAlignment="0" applyProtection="0"/>
    <xf numFmtId="164" fontId="33" fillId="0" borderId="0" applyBorder="0" applyProtection="0"/>
    <xf numFmtId="164" fontId="36" fillId="0" borderId="0" applyBorder="0" applyProtection="0"/>
    <xf numFmtId="164" fontId="38" fillId="0" borderId="0" applyBorder="0" applyProtection="0"/>
    <xf numFmtId="0" fontId="42" fillId="0" borderId="0"/>
    <xf numFmtId="9" fontId="42" fillId="0" borderId="0" applyBorder="0" applyProtection="0"/>
    <xf numFmtId="9" fontId="1" fillId="0" borderId="0" applyFont="0" applyFill="0" applyBorder="0" applyAlignment="0" applyProtection="0"/>
    <xf numFmtId="9" fontId="3" fillId="0" borderId="0" applyFont="0" applyFill="0" applyBorder="0" applyAlignment="0" applyProtection="0"/>
    <xf numFmtId="169" fontId="3" fillId="0" borderId="0" applyFont="0" applyFill="0" applyBorder="0" applyAlignment="0" applyProtection="0"/>
    <xf numFmtId="164" fontId="2" fillId="0" borderId="0" applyBorder="0" applyProtection="0"/>
    <xf numFmtId="0" fontId="3" fillId="0" borderId="0"/>
    <xf numFmtId="164" fontId="25" fillId="0" borderId="0" applyBorder="0" applyProtection="0"/>
    <xf numFmtId="0" fontId="57" fillId="0" borderId="0"/>
    <xf numFmtId="9" fontId="57" fillId="0" borderId="0" applyFont="0" applyBorder="0" applyProtection="0"/>
    <xf numFmtId="170" fontId="57" fillId="0" borderId="0" applyFont="0" applyBorder="0" applyProtection="0"/>
    <xf numFmtId="43" fontId="1" fillId="0" borderId="0" applyFont="0" applyFill="0" applyBorder="0" applyAlignment="0" applyProtection="0"/>
    <xf numFmtId="0" fontId="38" fillId="0" borderId="0"/>
    <xf numFmtId="171" fontId="42" fillId="0" borderId="0" applyBorder="0" applyProtection="0"/>
    <xf numFmtId="0" fontId="1" fillId="0" borderId="0"/>
    <xf numFmtId="9" fontId="1" fillId="0" borderId="0" applyFont="0" applyFill="0" applyBorder="0" applyAlignment="0" applyProtection="0"/>
    <xf numFmtId="0" fontId="57" fillId="0" borderId="0"/>
    <xf numFmtId="0" fontId="77" fillId="0" borderId="0" applyNumberFormat="0" applyFill="0" applyBorder="0" applyAlignment="0" applyProtection="0">
      <alignment vertical="top"/>
      <protection locked="0"/>
    </xf>
  </cellStyleXfs>
  <cellXfs count="810">
    <xf numFmtId="0" fontId="0" fillId="0" borderId="0" xfId="0"/>
    <xf numFmtId="164" fontId="2" fillId="0" borderId="0" xfId="3" applyProtection="1"/>
    <xf numFmtId="0" fontId="3" fillId="0" borderId="0" xfId="4"/>
    <xf numFmtId="164" fontId="4" fillId="0" borderId="0" xfId="3" applyFont="1" applyAlignment="1" applyProtection="1">
      <alignment vertical="center"/>
    </xf>
    <xf numFmtId="0" fontId="7" fillId="0" borderId="0" xfId="5" applyFont="1" applyAlignment="1">
      <alignment vertical="center"/>
    </xf>
    <xf numFmtId="0" fontId="6" fillId="0" borderId="0" xfId="5"/>
    <xf numFmtId="0" fontId="6" fillId="0" borderId="0" xfId="5" applyAlignment="1">
      <alignment horizontal="center" vertical="center"/>
    </xf>
    <xf numFmtId="0" fontId="13" fillId="0" borderId="21" xfId="5" applyFont="1" applyBorder="1" applyAlignment="1">
      <alignment vertical="top" wrapText="1"/>
    </xf>
    <xf numFmtId="0" fontId="13" fillId="0" borderId="33" xfId="5" applyFont="1" applyBorder="1" applyAlignment="1">
      <alignment vertical="top" wrapText="1"/>
    </xf>
    <xf numFmtId="164" fontId="19" fillId="0" borderId="0" xfId="3" applyFont="1" applyAlignment="1" applyProtection="1">
      <alignment vertical="center"/>
    </xf>
    <xf numFmtId="164" fontId="2" fillId="0" borderId="0" xfId="3" applyAlignment="1" applyProtection="1">
      <alignment vertical="center"/>
    </xf>
    <xf numFmtId="164" fontId="21" fillId="0" borderId="0" xfId="3" applyFont="1" applyAlignment="1" applyProtection="1">
      <alignment vertical="center"/>
    </xf>
    <xf numFmtId="164" fontId="2" fillId="6" borderId="0" xfId="3" applyFill="1" applyAlignment="1" applyProtection="1">
      <alignment vertical="center"/>
    </xf>
    <xf numFmtId="164" fontId="20" fillId="0" borderId="58" xfId="7" applyFont="1" applyBorder="1" applyAlignment="1" applyProtection="1">
      <alignment vertical="center" wrapText="1"/>
    </xf>
    <xf numFmtId="0" fontId="28" fillId="0" borderId="0" xfId="4" applyFont="1"/>
    <xf numFmtId="164" fontId="26" fillId="7" borderId="48" xfId="7" applyFont="1" applyFill="1" applyBorder="1" applyAlignment="1" applyProtection="1">
      <alignment horizontal="center" vertical="center" wrapText="1"/>
    </xf>
    <xf numFmtId="165" fontId="26" fillId="7" borderId="48" xfId="7" applyNumberFormat="1" applyFont="1" applyFill="1" applyBorder="1" applyAlignment="1" applyProtection="1">
      <alignment horizontal="center" vertical="center" wrapText="1"/>
    </xf>
    <xf numFmtId="165" fontId="19" fillId="7" borderId="48" xfId="7" applyNumberFormat="1" applyFont="1" applyFill="1" applyBorder="1" applyAlignment="1" applyProtection="1">
      <alignment horizontal="center" vertical="center" wrapText="1"/>
    </xf>
    <xf numFmtId="164" fontId="19" fillId="6" borderId="0" xfId="3" applyFont="1" applyFill="1" applyAlignment="1" applyProtection="1">
      <alignment vertical="center"/>
    </xf>
    <xf numFmtId="0" fontId="30" fillId="0" borderId="66" xfId="8" applyFont="1" applyBorder="1" applyAlignment="1">
      <alignment horizontal="left" vertical="center" wrapText="1"/>
    </xf>
    <xf numFmtId="0" fontId="30" fillId="0" borderId="66" xfId="8" applyFont="1" applyBorder="1" applyAlignment="1">
      <alignment horizontal="center" vertical="center" wrapText="1"/>
    </xf>
    <xf numFmtId="164" fontId="19" fillId="0" borderId="48" xfId="7" applyFont="1" applyBorder="1" applyAlignment="1" applyProtection="1">
      <alignment horizontal="center" vertical="center" wrapText="1"/>
    </xf>
    <xf numFmtId="3" fontId="26" fillId="0" borderId="48" xfId="9" applyNumberFormat="1" applyFont="1" applyFill="1" applyBorder="1" applyAlignment="1" applyProtection="1">
      <alignment horizontal="center" vertical="center" wrapText="1"/>
    </xf>
    <xf numFmtId="164" fontId="26" fillId="0" borderId="48" xfId="7" applyFont="1" applyBorder="1" applyAlignment="1" applyProtection="1">
      <alignment horizontal="center" vertical="center" wrapText="1"/>
    </xf>
    <xf numFmtId="166" fontId="31" fillId="0" borderId="66" xfId="10" applyNumberFormat="1" applyFont="1" applyBorder="1" applyAlignment="1" applyProtection="1">
      <alignment horizontal="right" vertical="center" wrapText="1"/>
    </xf>
    <xf numFmtId="3" fontId="30" fillId="0" borderId="66" xfId="8" applyNumberFormat="1" applyFont="1" applyBorder="1" applyAlignment="1">
      <alignment horizontal="center" vertical="center" wrapText="1"/>
    </xf>
    <xf numFmtId="164" fontId="19" fillId="0" borderId="48" xfId="7" quotePrefix="1" applyFont="1" applyBorder="1" applyAlignment="1" applyProtection="1">
      <alignment horizontal="left" vertical="center" wrapText="1"/>
    </xf>
    <xf numFmtId="3" fontId="19" fillId="0" borderId="48" xfId="9" applyNumberFormat="1" applyFont="1" applyBorder="1" applyAlignment="1" applyProtection="1">
      <alignment horizontal="center" vertical="center"/>
    </xf>
    <xf numFmtId="3" fontId="26" fillId="7" borderId="48" xfId="9" applyNumberFormat="1" applyFont="1" applyFill="1" applyBorder="1" applyAlignment="1" applyProtection="1">
      <alignment horizontal="center" vertical="center"/>
    </xf>
    <xf numFmtId="3" fontId="30" fillId="0" borderId="66" xfId="8" quotePrefix="1" applyNumberFormat="1" applyFont="1" applyBorder="1" applyAlignment="1">
      <alignment horizontal="left" vertical="center" wrapText="1"/>
    </xf>
    <xf numFmtId="3" fontId="19" fillId="0" borderId="48" xfId="9" applyNumberFormat="1" applyFont="1" applyFill="1" applyBorder="1" applyAlignment="1" applyProtection="1">
      <alignment horizontal="center" vertical="center"/>
    </xf>
    <xf numFmtId="0" fontId="32" fillId="0" borderId="0" xfId="4" applyFont="1" applyAlignment="1">
      <alignment horizontal="center" vertical="center"/>
    </xf>
    <xf numFmtId="164" fontId="30" fillId="0" borderId="66" xfId="3" applyFont="1" applyBorder="1" applyAlignment="1" applyProtection="1">
      <alignment horizontal="left" vertical="center" wrapText="1"/>
    </xf>
    <xf numFmtId="164" fontId="30" fillId="0" borderId="66" xfId="3" applyFont="1" applyBorder="1" applyAlignment="1" applyProtection="1">
      <alignment horizontal="center" vertical="center" wrapText="1"/>
    </xf>
    <xf numFmtId="10" fontId="26" fillId="0" borderId="48" xfId="9" applyNumberFormat="1" applyFont="1" applyFill="1" applyBorder="1" applyAlignment="1" applyProtection="1">
      <alignment horizontal="center" vertical="center" wrapText="1"/>
    </xf>
    <xf numFmtId="164" fontId="30" fillId="0" borderId="66" xfId="3" applyFont="1" applyBorder="1" applyAlignment="1" applyProtection="1">
      <alignment vertical="center" wrapText="1"/>
    </xf>
    <xf numFmtId="10" fontId="26" fillId="0" borderId="48" xfId="9" applyNumberFormat="1" applyFont="1" applyBorder="1" applyAlignment="1" applyProtection="1">
      <alignment horizontal="center" vertical="center" wrapText="1"/>
    </xf>
    <xf numFmtId="10" fontId="30" fillId="0" borderId="66" xfId="8" applyNumberFormat="1" applyFont="1" applyBorder="1" applyAlignment="1">
      <alignment horizontal="center" vertical="center" wrapText="1"/>
    </xf>
    <xf numFmtId="10" fontId="30" fillId="0" borderId="66" xfId="3" quotePrefix="1" applyNumberFormat="1" applyFont="1" applyBorder="1" applyAlignment="1" applyProtection="1">
      <alignment horizontal="left" vertical="center" wrapText="1"/>
    </xf>
    <xf numFmtId="10" fontId="19" fillId="0" borderId="48" xfId="9" applyNumberFormat="1" applyFont="1" applyFill="1" applyBorder="1" applyAlignment="1" applyProtection="1">
      <alignment horizontal="center" vertical="center"/>
    </xf>
    <xf numFmtId="10" fontId="26" fillId="7" borderId="48" xfId="9" applyNumberFormat="1" applyFont="1" applyFill="1" applyBorder="1" applyAlignment="1" applyProtection="1">
      <alignment horizontal="center" vertical="center"/>
    </xf>
    <xf numFmtId="164" fontId="34" fillId="0" borderId="66" xfId="11" applyFont="1" applyBorder="1" applyAlignment="1" applyProtection="1">
      <alignment horizontal="center" vertical="center" wrapText="1"/>
    </xf>
    <xf numFmtId="10" fontId="26" fillId="0" borderId="66" xfId="10" applyNumberFormat="1" applyFont="1" applyBorder="1" applyAlignment="1" applyProtection="1">
      <alignment horizontal="center" vertical="center" wrapText="1"/>
    </xf>
    <xf numFmtId="0" fontId="35" fillId="0" borderId="66" xfId="8" applyFont="1" applyBorder="1" applyAlignment="1">
      <alignment horizontal="center" vertical="center" wrapText="1"/>
    </xf>
    <xf numFmtId="164" fontId="34" fillId="0" borderId="66" xfId="11" applyFont="1" applyBorder="1" applyAlignment="1" applyProtection="1">
      <alignment vertical="center" wrapText="1"/>
    </xf>
    <xf numFmtId="10" fontId="26" fillId="0" borderId="66" xfId="10" applyNumberFormat="1" applyFont="1" applyBorder="1" applyAlignment="1" applyProtection="1">
      <alignment horizontal="center" vertical="center"/>
    </xf>
    <xf numFmtId="167" fontId="31" fillId="0" borderId="48" xfId="9" applyNumberFormat="1" applyFont="1" applyBorder="1" applyAlignment="1" applyProtection="1">
      <alignment horizontal="right" vertical="center" wrapText="1"/>
    </xf>
    <xf numFmtId="168" fontId="34" fillId="0" borderId="66" xfId="11" applyNumberFormat="1" applyFont="1" applyBorder="1" applyAlignment="1" applyProtection="1">
      <alignment horizontal="left" vertical="center" wrapText="1"/>
    </xf>
    <xf numFmtId="164" fontId="37" fillId="0" borderId="48" xfId="7" quotePrefix="1" applyFont="1" applyBorder="1" applyAlignment="1" applyProtection="1">
      <alignment horizontal="left" vertical="center" wrapText="1"/>
    </xf>
    <xf numFmtId="0" fontId="38" fillId="0" borderId="0" xfId="4" applyFont="1"/>
    <xf numFmtId="10" fontId="39" fillId="0" borderId="66" xfId="10" applyNumberFormat="1" applyFont="1" applyBorder="1" applyAlignment="1" applyProtection="1">
      <alignment horizontal="center" vertical="center"/>
    </xf>
    <xf numFmtId="10" fontId="35" fillId="8" borderId="66" xfId="10" applyNumberFormat="1" applyFont="1" applyFill="1" applyBorder="1" applyAlignment="1" applyProtection="1">
      <alignment horizontal="center" vertical="center"/>
    </xf>
    <xf numFmtId="3" fontId="26" fillId="0" borderId="66" xfId="10" applyNumberFormat="1" applyFont="1" applyBorder="1" applyAlignment="1" applyProtection="1">
      <alignment horizontal="center" vertical="center" wrapText="1"/>
    </xf>
    <xf numFmtId="164" fontId="40" fillId="0" borderId="48" xfId="13" applyFont="1" applyBorder="1" applyAlignment="1" applyProtection="1">
      <alignment horizontal="center" vertical="center"/>
    </xf>
    <xf numFmtId="3" fontId="39" fillId="0" borderId="66" xfId="10" applyNumberFormat="1" applyFont="1" applyBorder="1" applyAlignment="1" applyProtection="1">
      <alignment horizontal="center" vertical="center"/>
    </xf>
    <xf numFmtId="164" fontId="40" fillId="8" borderId="48" xfId="13" applyFont="1" applyFill="1" applyBorder="1" applyAlignment="1" applyProtection="1">
      <alignment horizontal="center" vertical="center"/>
    </xf>
    <xf numFmtId="164" fontId="34" fillId="0" borderId="66" xfId="11" applyFont="1" applyBorder="1" applyAlignment="1" applyProtection="1">
      <alignment horizontal="center" vertical="center"/>
    </xf>
    <xf numFmtId="165" fontId="2" fillId="0" borderId="0" xfId="3" applyNumberFormat="1" applyAlignment="1" applyProtection="1">
      <alignment vertical="center"/>
    </xf>
    <xf numFmtId="0" fontId="41" fillId="0" borderId="0" xfId="11" applyNumberFormat="1" applyFont="1" applyBorder="1" applyAlignment="1" applyProtection="1">
      <alignment vertical="center"/>
    </xf>
    <xf numFmtId="0" fontId="43" fillId="0" borderId="0" xfId="14" applyFont="1"/>
    <xf numFmtId="0" fontId="41" fillId="11" borderId="0" xfId="11" applyNumberFormat="1" applyFont="1" applyFill="1" applyBorder="1" applyAlignment="1" applyProtection="1">
      <alignment vertical="center"/>
    </xf>
    <xf numFmtId="0" fontId="46" fillId="0" borderId="76" xfId="12" applyNumberFormat="1" applyFont="1" applyBorder="1" applyAlignment="1" applyProtection="1">
      <alignment vertical="center" wrapText="1"/>
    </xf>
    <xf numFmtId="0" fontId="47" fillId="0" borderId="0" xfId="14" applyFont="1"/>
    <xf numFmtId="0" fontId="35" fillId="10" borderId="66" xfId="12" applyNumberFormat="1" applyFont="1" applyFill="1" applyBorder="1" applyAlignment="1" applyProtection="1">
      <alignment horizontal="center" vertical="center" wrapText="1"/>
    </xf>
    <xf numFmtId="0" fontId="39" fillId="11" borderId="0" xfId="11" applyNumberFormat="1" applyFont="1" applyFill="1" applyBorder="1" applyAlignment="1" applyProtection="1">
      <alignment vertical="center"/>
    </xf>
    <xf numFmtId="0" fontId="39" fillId="10" borderId="66" xfId="12" applyNumberFormat="1" applyFont="1" applyFill="1" applyBorder="1" applyAlignment="1" applyProtection="1">
      <alignment horizontal="center" vertical="center" wrapText="1"/>
    </xf>
    <xf numFmtId="0" fontId="39" fillId="0" borderId="66" xfId="14" applyFont="1" applyBorder="1" applyAlignment="1">
      <alignment horizontal="left" vertical="center" wrapText="1"/>
    </xf>
    <xf numFmtId="0" fontId="39" fillId="0" borderId="66" xfId="14" applyFont="1" applyBorder="1" applyAlignment="1">
      <alignment horizontal="center" vertical="center" wrapText="1"/>
    </xf>
    <xf numFmtId="0" fontId="39" fillId="0" borderId="66" xfId="12" applyNumberFormat="1" applyFont="1" applyBorder="1" applyAlignment="1" applyProtection="1">
      <alignment horizontal="center" vertical="center" wrapText="1"/>
    </xf>
    <xf numFmtId="0" fontId="35" fillId="0" borderId="66" xfId="15" applyNumberFormat="1" applyFont="1" applyBorder="1" applyAlignment="1" applyProtection="1">
      <alignment horizontal="center" vertical="center" wrapText="1"/>
    </xf>
    <xf numFmtId="0" fontId="35" fillId="0" borderId="66" xfId="12" applyNumberFormat="1" applyFont="1" applyBorder="1" applyAlignment="1" applyProtection="1">
      <alignment horizontal="center" vertical="center" wrapText="1"/>
    </xf>
    <xf numFmtId="167" fontId="26" fillId="0" borderId="66" xfId="14" applyNumberFormat="1" applyFont="1" applyBorder="1" applyAlignment="1">
      <alignment horizontal="right" vertical="center" wrapText="1"/>
    </xf>
    <xf numFmtId="0" fontId="39" fillId="0" borderId="0" xfId="11" applyNumberFormat="1" applyFont="1" applyBorder="1" applyAlignment="1" applyProtection="1">
      <alignment vertical="center"/>
    </xf>
    <xf numFmtId="0" fontId="35" fillId="10" borderId="66" xfId="15" applyNumberFormat="1" applyFont="1" applyFill="1" applyBorder="1" applyAlignment="1" applyProtection="1">
      <alignment horizontal="center" vertical="center"/>
    </xf>
    <xf numFmtId="0" fontId="39" fillId="0" borderId="66" xfId="14" applyFont="1" applyBorder="1" applyAlignment="1">
      <alignment vertical="center" wrapText="1"/>
    </xf>
    <xf numFmtId="0" fontId="39" fillId="0" borderId="66" xfId="11" applyNumberFormat="1" applyFont="1" applyBorder="1" applyAlignment="1" applyProtection="1">
      <alignment horizontal="left" vertical="center" wrapText="1"/>
    </xf>
    <xf numFmtId="164" fontId="26" fillId="7" borderId="65" xfId="7" applyFont="1" applyFill="1" applyBorder="1" applyAlignment="1" applyProtection="1">
      <alignment horizontal="center" vertical="center" wrapText="1"/>
    </xf>
    <xf numFmtId="164" fontId="48" fillId="0" borderId="48" xfId="7" applyFont="1" applyBorder="1" applyAlignment="1" applyProtection="1">
      <alignment horizontal="left" vertical="center" wrapText="1"/>
    </xf>
    <xf numFmtId="166" fontId="31" fillId="0" borderId="48" xfId="16" applyNumberFormat="1" applyFont="1" applyBorder="1" applyAlignment="1" applyProtection="1">
      <alignment horizontal="right" vertical="center" wrapText="1"/>
    </xf>
    <xf numFmtId="164" fontId="19" fillId="0" borderId="48" xfId="7" applyFont="1" applyBorder="1" applyAlignment="1" applyProtection="1">
      <alignment horizontal="left" vertical="center" wrapText="1"/>
    </xf>
    <xf numFmtId="10" fontId="19" fillId="0" borderId="48" xfId="16" applyNumberFormat="1" applyFont="1" applyBorder="1" applyAlignment="1" applyProtection="1">
      <alignment horizontal="center" vertical="center"/>
    </xf>
    <xf numFmtId="10" fontId="26" fillId="7" borderId="48" xfId="16" applyNumberFormat="1" applyFont="1" applyFill="1" applyBorder="1" applyAlignment="1" applyProtection="1">
      <alignment horizontal="center" vertical="center"/>
    </xf>
    <xf numFmtId="164" fontId="19" fillId="0" borderId="65" xfId="7" applyFont="1" applyBorder="1" applyAlignment="1" applyProtection="1">
      <alignment horizontal="center" vertical="center" wrapText="1"/>
    </xf>
    <xf numFmtId="10" fontId="26" fillId="0" borderId="45" xfId="9" applyNumberFormat="1" applyFont="1" applyBorder="1" applyAlignment="1" applyProtection="1">
      <alignment horizontal="center" vertical="center" wrapText="1"/>
    </xf>
    <xf numFmtId="164" fontId="19" fillId="0" borderId="66" xfId="7" quotePrefix="1" applyFont="1" applyBorder="1" applyAlignment="1" applyProtection="1">
      <alignment horizontal="left" vertical="center" wrapText="1"/>
    </xf>
    <xf numFmtId="164" fontId="19" fillId="0" borderId="47" xfId="7" applyFont="1" applyBorder="1" applyAlignment="1" applyProtection="1">
      <alignment horizontal="left" vertical="center" wrapText="1"/>
    </xf>
    <xf numFmtId="164" fontId="19" fillId="0" borderId="64" xfId="7" quotePrefix="1" applyFont="1" applyBorder="1" applyAlignment="1" applyProtection="1">
      <alignment horizontal="left" vertical="center" wrapText="1"/>
    </xf>
    <xf numFmtId="164" fontId="19" fillId="0" borderId="47" xfId="7" applyFont="1" applyBorder="1" applyAlignment="1" applyProtection="1">
      <alignment horizontal="center" vertical="center" wrapText="1"/>
    </xf>
    <xf numFmtId="3" fontId="26" fillId="0" borderId="48" xfId="9" applyNumberFormat="1" applyFont="1" applyBorder="1" applyAlignment="1" applyProtection="1">
      <alignment horizontal="center" vertical="center" wrapText="1"/>
    </xf>
    <xf numFmtId="164" fontId="19" fillId="0" borderId="66" xfId="7" applyFont="1" applyBorder="1" applyAlignment="1" applyProtection="1">
      <alignment horizontal="center" vertical="center" wrapText="1"/>
    </xf>
    <xf numFmtId="164" fontId="19" fillId="0" borderId="57" xfId="7" applyFont="1" applyBorder="1" applyAlignment="1" applyProtection="1">
      <alignment horizontal="center" vertical="center" wrapText="1"/>
    </xf>
    <xf numFmtId="164" fontId="19" fillId="0" borderId="48" xfId="7" quotePrefix="1" applyFont="1" applyBorder="1" applyAlignment="1" applyProtection="1">
      <alignment horizontal="center" vertical="center" wrapText="1"/>
    </xf>
    <xf numFmtId="164" fontId="19" fillId="0" borderId="63" xfId="7" applyFont="1" applyBorder="1" applyAlignment="1" applyProtection="1">
      <alignment horizontal="center" vertical="center" wrapText="1"/>
    </xf>
    <xf numFmtId="164" fontId="19" fillId="0" borderId="64" xfId="7" applyFont="1" applyBorder="1" applyAlignment="1" applyProtection="1">
      <alignment horizontal="center" vertical="center" wrapText="1"/>
    </xf>
    <xf numFmtId="9" fontId="19" fillId="0" borderId="48" xfId="17" applyFont="1" applyBorder="1" applyAlignment="1" applyProtection="1">
      <alignment horizontal="center" vertical="center"/>
    </xf>
    <xf numFmtId="9" fontId="26" fillId="7" borderId="48" xfId="17" applyFont="1" applyFill="1" applyBorder="1" applyAlignment="1" applyProtection="1">
      <alignment horizontal="center" vertical="center"/>
    </xf>
    <xf numFmtId="3" fontId="26" fillId="0" borderId="48" xfId="16" applyNumberFormat="1" applyFont="1" applyFill="1" applyBorder="1" applyAlignment="1" applyProtection="1">
      <alignment horizontal="center" vertical="center" wrapText="1"/>
    </xf>
    <xf numFmtId="3" fontId="26" fillId="0" borderId="48" xfId="16" applyNumberFormat="1" applyFont="1" applyBorder="1" applyAlignment="1" applyProtection="1">
      <alignment horizontal="center" vertical="center" wrapText="1"/>
    </xf>
    <xf numFmtId="3" fontId="26" fillId="0" borderId="45" xfId="16" applyNumberFormat="1" applyFont="1" applyBorder="1" applyAlignment="1" applyProtection="1">
      <alignment horizontal="center" vertical="center" wrapText="1"/>
    </xf>
    <xf numFmtId="0" fontId="49" fillId="0" borderId="48" xfId="4" applyFont="1" applyBorder="1" applyAlignment="1">
      <alignment horizontal="center" vertical="center" wrapText="1"/>
    </xf>
    <xf numFmtId="3" fontId="19" fillId="0" borderId="48" xfId="16" applyNumberFormat="1" applyFont="1" applyBorder="1" applyAlignment="1" applyProtection="1">
      <alignment horizontal="center" vertical="center"/>
    </xf>
    <xf numFmtId="3" fontId="26" fillId="7" borderId="48" xfId="16" applyNumberFormat="1" applyFont="1" applyFill="1" applyBorder="1" applyAlignment="1" applyProtection="1">
      <alignment horizontal="center" vertical="center"/>
    </xf>
    <xf numFmtId="0" fontId="49" fillId="0" borderId="48" xfId="4" applyFont="1" applyBorder="1" applyAlignment="1">
      <alignment horizontal="left" vertical="center" wrapText="1"/>
    </xf>
    <xf numFmtId="165" fontId="26" fillId="7" borderId="65" xfId="7" applyNumberFormat="1" applyFont="1" applyFill="1" applyBorder="1" applyAlignment="1" applyProtection="1">
      <alignment horizontal="center" vertical="center" wrapText="1"/>
    </xf>
    <xf numFmtId="164" fontId="19" fillId="0" borderId="48" xfId="8" applyNumberFormat="1" applyFont="1" applyBorder="1" applyAlignment="1">
      <alignment horizontal="center" vertical="center" wrapText="1"/>
    </xf>
    <xf numFmtId="164" fontId="48" fillId="0" borderId="48" xfId="7" applyFont="1" applyBorder="1" applyAlignment="1" applyProtection="1">
      <alignment horizontal="center" vertical="center" wrapText="1"/>
    </xf>
    <xf numFmtId="164" fontId="19" fillId="0" borderId="45" xfId="7" applyFont="1" applyBorder="1" applyAlignment="1" applyProtection="1">
      <alignment horizontal="center" vertical="center" wrapText="1"/>
    </xf>
    <xf numFmtId="3" fontId="50" fillId="6" borderId="66" xfId="3" applyNumberFormat="1" applyFont="1" applyFill="1" applyBorder="1" applyAlignment="1" applyProtection="1">
      <alignment horizontal="center" vertical="center"/>
    </xf>
    <xf numFmtId="164" fontId="26" fillId="0" borderId="47" xfId="7" applyFont="1" applyBorder="1" applyAlignment="1" applyProtection="1">
      <alignment horizontal="center" vertical="center" wrapText="1"/>
    </xf>
    <xf numFmtId="3" fontId="48" fillId="0" borderId="48" xfId="8" applyNumberFormat="1" applyFont="1" applyBorder="1" applyAlignment="1">
      <alignment horizontal="left" vertical="center" wrapText="1"/>
    </xf>
    <xf numFmtId="3" fontId="51" fillId="0" borderId="48" xfId="13" applyNumberFormat="1" applyFont="1" applyBorder="1" applyAlignment="1" applyProtection="1">
      <alignment horizontal="center" vertical="center"/>
    </xf>
    <xf numFmtId="167" fontId="52" fillId="0" borderId="48" xfId="13" applyNumberFormat="1" applyFont="1" applyBorder="1" applyAlignment="1" applyProtection="1">
      <alignment vertical="center"/>
    </xf>
    <xf numFmtId="3" fontId="19" fillId="0" borderId="48" xfId="7" quotePrefix="1" applyNumberFormat="1" applyFont="1" applyBorder="1" applyAlignment="1" applyProtection="1">
      <alignment horizontal="center" vertical="center" wrapText="1"/>
    </xf>
    <xf numFmtId="3" fontId="48" fillId="0" borderId="65" xfId="7" quotePrefix="1" applyNumberFormat="1" applyFont="1" applyBorder="1" applyAlignment="1" applyProtection="1">
      <alignment horizontal="left" vertical="center" wrapText="1"/>
    </xf>
    <xf numFmtId="3" fontId="49" fillId="0" borderId="66" xfId="4" applyNumberFormat="1" applyFont="1" applyBorder="1" applyAlignment="1">
      <alignment horizontal="center" vertical="center"/>
    </xf>
    <xf numFmtId="3" fontId="53" fillId="8" borderId="66" xfId="4" applyNumberFormat="1" applyFont="1" applyFill="1" applyBorder="1" applyAlignment="1">
      <alignment horizontal="center" vertical="center"/>
    </xf>
    <xf numFmtId="3" fontId="48" fillId="0" borderId="48" xfId="7" applyNumberFormat="1" applyFont="1" applyBorder="1" applyAlignment="1" applyProtection="1">
      <alignment vertical="center" wrapText="1"/>
    </xf>
    <xf numFmtId="3" fontId="48" fillId="0" borderId="65" xfId="8" applyNumberFormat="1" applyFont="1" applyBorder="1" applyAlignment="1">
      <alignment horizontal="left" vertical="center" wrapText="1"/>
    </xf>
    <xf numFmtId="3" fontId="48" fillId="0" borderId="65" xfId="7" applyNumberFormat="1" applyFont="1" applyBorder="1" applyAlignment="1" applyProtection="1">
      <alignment vertical="center" wrapText="1"/>
    </xf>
    <xf numFmtId="3" fontId="48" fillId="0" borderId="48" xfId="8" applyNumberFormat="1" applyFont="1" applyBorder="1" applyAlignment="1">
      <alignment vertical="center" wrapText="1"/>
    </xf>
    <xf numFmtId="164" fontId="19" fillId="0" borderId="48" xfId="3" applyFont="1" applyBorder="1" applyAlignment="1" applyProtection="1">
      <alignment horizontal="center" vertical="center" wrapText="1"/>
    </xf>
    <xf numFmtId="164" fontId="48" fillId="0" borderId="66" xfId="7" applyFont="1" applyBorder="1" applyAlignment="1" applyProtection="1">
      <alignment horizontal="left" vertical="center" wrapText="1"/>
    </xf>
    <xf numFmtId="164" fontId="19" fillId="12" borderId="66" xfId="7" applyFont="1" applyFill="1" applyBorder="1" applyAlignment="1" applyProtection="1">
      <alignment horizontal="center" vertical="center" wrapText="1"/>
    </xf>
    <xf numFmtId="3" fontId="26" fillId="0" borderId="66" xfId="9" applyNumberFormat="1" applyFont="1" applyFill="1" applyBorder="1" applyAlignment="1" applyProtection="1">
      <alignment horizontal="center" vertical="center" wrapText="1"/>
    </xf>
    <xf numFmtId="164" fontId="26" fillId="0" borderId="66" xfId="7" applyFont="1" applyBorder="1" applyAlignment="1" applyProtection="1">
      <alignment horizontal="center" vertical="center" wrapText="1"/>
    </xf>
    <xf numFmtId="3" fontId="26" fillId="0" borderId="66" xfId="9" applyNumberFormat="1" applyFont="1" applyBorder="1" applyAlignment="1" applyProtection="1">
      <alignment horizontal="center" vertical="center" wrapText="1"/>
    </xf>
    <xf numFmtId="164" fontId="19" fillId="0" borderId="66" xfId="7" quotePrefix="1" applyFont="1" applyBorder="1" applyAlignment="1" applyProtection="1">
      <alignment horizontal="center" vertical="center" wrapText="1"/>
    </xf>
    <xf numFmtId="164" fontId="19" fillId="0" borderId="66" xfId="7" applyFont="1" applyBorder="1" applyAlignment="1" applyProtection="1">
      <alignment horizontal="left" vertical="center" wrapText="1"/>
    </xf>
    <xf numFmtId="164" fontId="48" fillId="12" borderId="48" xfId="7" applyFont="1" applyFill="1" applyBorder="1" applyAlignment="1" applyProtection="1">
      <alignment horizontal="center" vertical="center" wrapText="1"/>
    </xf>
    <xf numFmtId="164" fontId="19" fillId="12" borderId="48" xfId="7" applyFont="1" applyFill="1" applyBorder="1" applyAlignment="1" applyProtection="1">
      <alignment horizontal="center" vertical="center" wrapText="1"/>
    </xf>
    <xf numFmtId="3" fontId="26" fillId="7" borderId="48" xfId="17" applyNumberFormat="1" applyFont="1" applyFill="1" applyBorder="1" applyAlignment="1" applyProtection="1">
      <alignment horizontal="center" vertical="center"/>
    </xf>
    <xf numFmtId="10" fontId="26" fillId="0" borderId="66" xfId="9" applyNumberFormat="1" applyFont="1" applyFill="1" applyBorder="1" applyAlignment="1" applyProtection="1">
      <alignment horizontal="center" vertical="center" wrapText="1"/>
    </xf>
    <xf numFmtId="10" fontId="26" fillId="0" borderId="66" xfId="9" applyNumberFormat="1" applyFont="1" applyBorder="1" applyAlignment="1" applyProtection="1">
      <alignment horizontal="center" vertical="center" wrapText="1"/>
    </xf>
    <xf numFmtId="10" fontId="19" fillId="0" borderId="48" xfId="9" applyNumberFormat="1" applyFont="1" applyBorder="1" applyAlignment="1" applyProtection="1">
      <alignment horizontal="center" vertical="center"/>
    </xf>
    <xf numFmtId="10" fontId="19" fillId="0" borderId="48" xfId="9" applyNumberFormat="1" applyFont="1" applyFill="1" applyBorder="1" applyAlignment="1" applyProtection="1">
      <alignment horizontal="center" vertical="center" wrapText="1"/>
    </xf>
    <xf numFmtId="0" fontId="2" fillId="0" borderId="66" xfId="4" applyFont="1" applyBorder="1" applyAlignment="1">
      <alignment horizontal="center" vertical="center" wrapText="1"/>
    </xf>
    <xf numFmtId="164" fontId="2" fillId="6" borderId="66" xfId="3" applyFill="1" applyBorder="1" applyAlignment="1" applyProtection="1">
      <alignment vertical="center"/>
    </xf>
    <xf numFmtId="10" fontId="26" fillId="7" borderId="48" xfId="17" applyNumberFormat="1" applyFont="1" applyFill="1" applyBorder="1" applyAlignment="1" applyProtection="1">
      <alignment horizontal="center" vertical="center"/>
    </xf>
    <xf numFmtId="10" fontId="26" fillId="0" borderId="66" xfId="17" applyNumberFormat="1" applyFont="1" applyFill="1" applyBorder="1" applyAlignment="1" applyProtection="1">
      <alignment horizontal="center" vertical="center" wrapText="1"/>
    </xf>
    <xf numFmtId="0" fontId="2" fillId="0" borderId="66" xfId="4" applyFont="1" applyBorder="1" applyAlignment="1">
      <alignment horizontal="left" vertical="center" wrapText="1"/>
    </xf>
    <xf numFmtId="3" fontId="26" fillId="0" borderId="66" xfId="17" applyNumberFormat="1" applyFont="1" applyBorder="1" applyAlignment="1" applyProtection="1">
      <alignment horizontal="center" vertical="center" wrapText="1"/>
    </xf>
    <xf numFmtId="9" fontId="19" fillId="12" borderId="66" xfId="17" applyFont="1" applyFill="1" applyBorder="1" applyAlignment="1" applyProtection="1">
      <alignment horizontal="center" vertical="center" wrapText="1"/>
    </xf>
    <xf numFmtId="9" fontId="19" fillId="0" borderId="66" xfId="17" applyFont="1" applyBorder="1" applyAlignment="1" applyProtection="1">
      <alignment horizontal="center" vertical="center" wrapText="1"/>
    </xf>
    <xf numFmtId="9" fontId="26" fillId="0" borderId="66" xfId="17" applyFont="1" applyFill="1" applyBorder="1" applyAlignment="1" applyProtection="1">
      <alignment horizontal="center" vertical="center" wrapText="1"/>
    </xf>
    <xf numFmtId="9" fontId="48" fillId="0" borderId="66" xfId="17" applyFont="1" applyBorder="1" applyAlignment="1" applyProtection="1">
      <alignment horizontal="left" vertical="center" wrapText="1"/>
    </xf>
    <xf numFmtId="9" fontId="26" fillId="0" borderId="66" xfId="17" applyFont="1" applyBorder="1" applyAlignment="1" applyProtection="1">
      <alignment horizontal="center" vertical="center" wrapText="1"/>
    </xf>
    <xf numFmtId="9" fontId="19" fillId="0" borderId="66" xfId="17" quotePrefix="1" applyFont="1" applyBorder="1" applyAlignment="1" applyProtection="1">
      <alignment horizontal="center" vertical="center" wrapText="1"/>
    </xf>
    <xf numFmtId="9" fontId="19" fillId="0" borderId="66" xfId="17" applyFont="1" applyBorder="1" applyAlignment="1" applyProtection="1">
      <alignment horizontal="left" vertical="center" wrapText="1"/>
    </xf>
    <xf numFmtId="9" fontId="19" fillId="0" borderId="66" xfId="17" quotePrefix="1" applyFont="1" applyBorder="1" applyAlignment="1" applyProtection="1">
      <alignment horizontal="left" vertical="center" wrapText="1"/>
    </xf>
    <xf numFmtId="9" fontId="28" fillId="0" borderId="0" xfId="17" applyFont="1" applyBorder="1"/>
    <xf numFmtId="9" fontId="19" fillId="12" borderId="48" xfId="17" applyFont="1" applyFill="1" applyBorder="1" applyAlignment="1" applyProtection="1">
      <alignment horizontal="center" vertical="center" wrapText="1"/>
    </xf>
    <xf numFmtId="9" fontId="2" fillId="0" borderId="0" xfId="17" applyFont="1" applyAlignment="1" applyProtection="1">
      <alignment vertical="center"/>
    </xf>
    <xf numFmtId="9" fontId="0" fillId="0" borderId="0" xfId="17" applyFont="1"/>
    <xf numFmtId="3" fontId="19" fillId="0" borderId="48" xfId="3" applyNumberFormat="1" applyFont="1" applyBorder="1" applyAlignment="1" applyProtection="1">
      <alignment horizontal="center" vertical="center"/>
    </xf>
    <xf numFmtId="10" fontId="19" fillId="0" borderId="48" xfId="3" applyNumberFormat="1" applyFont="1" applyBorder="1" applyAlignment="1" applyProtection="1">
      <alignment horizontal="center" vertical="center"/>
    </xf>
    <xf numFmtId="10" fontId="26" fillId="0" borderId="66" xfId="17" applyNumberFormat="1" applyFont="1" applyBorder="1" applyAlignment="1" applyProtection="1">
      <alignment horizontal="center" vertical="center" wrapText="1"/>
    </xf>
    <xf numFmtId="10" fontId="19" fillId="0" borderId="48" xfId="17" applyNumberFormat="1" applyFont="1" applyBorder="1" applyAlignment="1" applyProtection="1">
      <alignment horizontal="center" vertical="center"/>
    </xf>
    <xf numFmtId="3" fontId="26" fillId="0" borderId="66" xfId="17" applyNumberFormat="1" applyFont="1" applyFill="1" applyBorder="1" applyAlignment="1" applyProtection="1">
      <alignment horizontal="center" vertical="center" wrapText="1"/>
    </xf>
    <xf numFmtId="3" fontId="19" fillId="0" borderId="48" xfId="17" applyNumberFormat="1" applyFont="1" applyBorder="1" applyAlignment="1" applyProtection="1">
      <alignment horizontal="center" vertical="center"/>
    </xf>
    <xf numFmtId="164" fontId="39" fillId="0" borderId="66" xfId="12" applyFont="1" applyBorder="1" applyAlignment="1" applyProtection="1">
      <alignment horizontal="center" vertical="center" wrapText="1"/>
    </xf>
    <xf numFmtId="164" fontId="39" fillId="13" borderId="66" xfId="12" applyFont="1" applyFill="1" applyBorder="1" applyAlignment="1" applyProtection="1">
      <alignment horizontal="center" vertical="center" wrapText="1"/>
    </xf>
    <xf numFmtId="165" fontId="19" fillId="0" borderId="48" xfId="3" applyNumberFormat="1" applyFont="1" applyBorder="1" applyAlignment="1" applyProtection="1">
      <alignment horizontal="center" vertical="center"/>
    </xf>
    <xf numFmtId="165" fontId="26" fillId="0" borderId="0" xfId="3" applyNumberFormat="1" applyFont="1" applyAlignment="1" applyProtection="1">
      <alignment horizontal="right" vertical="center"/>
    </xf>
    <xf numFmtId="169" fontId="50" fillId="0" borderId="0" xfId="18" applyFont="1" applyAlignment="1" applyProtection="1">
      <alignment vertical="center"/>
    </xf>
    <xf numFmtId="164" fontId="19" fillId="0" borderId="0" xfId="19" applyFont="1" applyAlignment="1" applyProtection="1">
      <alignment vertical="center"/>
    </xf>
    <xf numFmtId="0" fontId="3" fillId="0" borderId="0" xfId="20"/>
    <xf numFmtId="164" fontId="2" fillId="0" borderId="0" xfId="19" applyAlignment="1" applyProtection="1">
      <alignment vertical="center"/>
    </xf>
    <xf numFmtId="164" fontId="21" fillId="0" borderId="0" xfId="19" applyFont="1" applyAlignment="1" applyProtection="1">
      <alignment vertical="center"/>
    </xf>
    <xf numFmtId="164" fontId="2" fillId="6" borderId="0" xfId="19" applyFill="1" applyAlignment="1" applyProtection="1">
      <alignment vertical="center"/>
    </xf>
    <xf numFmtId="164" fontId="20" fillId="0" borderId="58" xfId="21" applyFont="1" applyBorder="1" applyAlignment="1" applyProtection="1">
      <alignment vertical="center" wrapText="1"/>
    </xf>
    <xf numFmtId="0" fontId="28" fillId="0" borderId="0" xfId="20" applyFont="1"/>
    <xf numFmtId="164" fontId="26" fillId="7" borderId="48" xfId="21" applyFont="1" applyFill="1" applyBorder="1" applyAlignment="1" applyProtection="1">
      <alignment horizontal="center" vertical="center" wrapText="1"/>
    </xf>
    <xf numFmtId="165" fontId="26" fillId="7" borderId="48" xfId="21" applyNumberFormat="1" applyFont="1" applyFill="1" applyBorder="1" applyAlignment="1" applyProtection="1">
      <alignment horizontal="center" vertical="center" wrapText="1"/>
    </xf>
    <xf numFmtId="164" fontId="26" fillId="7" borderId="65" xfId="21" applyFont="1" applyFill="1" applyBorder="1" applyAlignment="1" applyProtection="1">
      <alignment horizontal="center" vertical="center" wrapText="1"/>
    </xf>
    <xf numFmtId="165" fontId="26" fillId="7" borderId="65" xfId="21" applyNumberFormat="1" applyFont="1" applyFill="1" applyBorder="1" applyAlignment="1" applyProtection="1">
      <alignment horizontal="center" vertical="center" wrapText="1"/>
    </xf>
    <xf numFmtId="165" fontId="19" fillId="7" borderId="48" xfId="21" applyNumberFormat="1" applyFont="1" applyFill="1" applyBorder="1" applyAlignment="1" applyProtection="1">
      <alignment horizontal="center" vertical="center" wrapText="1"/>
    </xf>
    <xf numFmtId="164" fontId="19" fillId="6" borderId="0" xfId="19" applyFont="1" applyFill="1" applyAlignment="1" applyProtection="1">
      <alignment vertical="center"/>
    </xf>
    <xf numFmtId="0" fontId="54" fillId="0" borderId="66" xfId="20" applyFont="1" applyBorder="1" applyAlignment="1">
      <alignment horizontal="left" vertical="center" wrapText="1"/>
    </xf>
    <xf numFmtId="164" fontId="54" fillId="0" borderId="66" xfId="12" applyFont="1" applyBorder="1" applyAlignment="1" applyProtection="1">
      <alignment horizontal="center" vertical="center" wrapText="1"/>
    </xf>
    <xf numFmtId="10" fontId="55" fillId="0" borderId="66" xfId="10" applyNumberFormat="1" applyFont="1" applyFill="1" applyBorder="1" applyAlignment="1" applyProtection="1">
      <alignment horizontal="center" vertical="center" wrapText="1"/>
    </xf>
    <xf numFmtId="164" fontId="55" fillId="0" borderId="66" xfId="12" applyFont="1" applyBorder="1" applyAlignment="1" applyProtection="1">
      <alignment horizontal="center" vertical="center" wrapText="1"/>
    </xf>
    <xf numFmtId="0" fontId="54" fillId="11" borderId="66" xfId="20" applyFont="1" applyFill="1" applyBorder="1" applyAlignment="1">
      <alignment horizontal="left" vertical="center" wrapText="1"/>
    </xf>
    <xf numFmtId="10" fontId="55" fillId="0" borderId="66" xfId="10" applyNumberFormat="1" applyFont="1" applyBorder="1" applyAlignment="1" applyProtection="1">
      <alignment horizontal="center" vertical="center" wrapText="1"/>
    </xf>
    <xf numFmtId="166" fontId="55" fillId="0" borderId="66" xfId="10" applyNumberFormat="1" applyFont="1" applyBorder="1" applyAlignment="1" applyProtection="1">
      <alignment horizontal="right" vertical="center" wrapText="1"/>
    </xf>
    <xf numFmtId="164" fontId="54" fillId="0" borderId="66" xfId="12" applyFont="1" applyBorder="1" applyAlignment="1" applyProtection="1">
      <alignment horizontal="left" vertical="center" wrapText="1"/>
    </xf>
    <xf numFmtId="164" fontId="54" fillId="0" borderId="66" xfId="12" quotePrefix="1" applyFont="1" applyBorder="1" applyAlignment="1" applyProtection="1">
      <alignment horizontal="left" vertical="center" wrapText="1"/>
    </xf>
    <xf numFmtId="164" fontId="54" fillId="0" borderId="81" xfId="21" quotePrefix="1" applyFont="1" applyBorder="1" applyAlignment="1" applyProtection="1">
      <alignment horizontal="left" vertical="center" wrapText="1"/>
    </xf>
    <xf numFmtId="0" fontId="56" fillId="0" borderId="0" xfId="20" applyFont="1"/>
    <xf numFmtId="10" fontId="56" fillId="0" borderId="48" xfId="10" applyNumberFormat="1" applyFont="1" applyBorder="1" applyAlignment="1" applyProtection="1">
      <alignment horizontal="center" vertical="center"/>
    </xf>
    <xf numFmtId="10" fontId="55" fillId="7" borderId="48" xfId="10" applyNumberFormat="1" applyFont="1" applyFill="1" applyBorder="1" applyAlignment="1" applyProtection="1">
      <alignment horizontal="center" vertical="center"/>
    </xf>
    <xf numFmtId="0" fontId="54" fillId="14" borderId="66" xfId="20" applyFont="1" applyFill="1" applyBorder="1" applyAlignment="1">
      <alignment horizontal="left" vertical="center" wrapText="1"/>
    </xf>
    <xf numFmtId="164" fontId="54" fillId="12" borderId="66" xfId="12" applyFont="1" applyFill="1" applyBorder="1" applyAlignment="1" applyProtection="1">
      <alignment horizontal="center" vertical="center" wrapText="1"/>
    </xf>
    <xf numFmtId="10" fontId="55" fillId="12" borderId="66" xfId="10" applyNumberFormat="1" applyFont="1" applyFill="1" applyBorder="1" applyAlignment="1" applyProtection="1">
      <alignment horizontal="center" vertical="center" wrapText="1"/>
    </xf>
    <xf numFmtId="164" fontId="55" fillId="12" borderId="66" xfId="12" applyFont="1" applyFill="1" applyBorder="1" applyAlignment="1" applyProtection="1">
      <alignment horizontal="center" vertical="center" wrapText="1"/>
    </xf>
    <xf numFmtId="10" fontId="56" fillId="12" borderId="48" xfId="10" applyNumberFormat="1" applyFont="1" applyFill="1" applyBorder="1" applyAlignment="1" applyProtection="1">
      <alignment horizontal="center" vertical="center"/>
    </xf>
    <xf numFmtId="3" fontId="55" fillId="0" borderId="66" xfId="10" applyNumberFormat="1" applyFont="1" applyFill="1" applyBorder="1" applyAlignment="1" applyProtection="1">
      <alignment horizontal="center" vertical="center" wrapText="1"/>
    </xf>
    <xf numFmtId="164" fontId="55" fillId="0" borderId="66" xfId="12" applyFont="1" applyBorder="1" applyAlignment="1" applyProtection="1">
      <alignment horizontal="center" vertical="center"/>
    </xf>
    <xf numFmtId="3" fontId="55" fillId="0" borderId="66" xfId="10" applyNumberFormat="1" applyFont="1" applyBorder="1" applyAlignment="1" applyProtection="1">
      <alignment horizontal="center" vertical="center" wrapText="1"/>
    </xf>
    <xf numFmtId="3" fontId="56" fillId="0" borderId="48" xfId="10" applyNumberFormat="1" applyFont="1" applyBorder="1" applyAlignment="1" applyProtection="1">
      <alignment horizontal="center" vertical="center"/>
    </xf>
    <xf numFmtId="3" fontId="55" fillId="7" borderId="48" xfId="10" applyNumberFormat="1" applyFont="1" applyFill="1" applyBorder="1" applyAlignment="1" applyProtection="1">
      <alignment horizontal="center" vertical="center"/>
    </xf>
    <xf numFmtId="165" fontId="2" fillId="0" borderId="0" xfId="19" applyNumberFormat="1" applyAlignment="1" applyProtection="1">
      <alignment vertical="center"/>
    </xf>
    <xf numFmtId="164" fontId="37" fillId="0" borderId="0" xfId="3" applyFont="1" applyAlignment="1">
      <alignment vertical="center"/>
    </xf>
    <xf numFmtId="164" fontId="37" fillId="0" borderId="0" xfId="3" applyFont="1" applyAlignment="1">
      <alignment horizontal="left" vertical="center"/>
    </xf>
    <xf numFmtId="164" fontId="31" fillId="16" borderId="48" xfId="7" applyFont="1" applyFill="1" applyBorder="1" applyAlignment="1">
      <alignment horizontal="center" vertical="center" wrapText="1"/>
    </xf>
    <xf numFmtId="164" fontId="61" fillId="18" borderId="48" xfId="7" applyFont="1" applyFill="1" applyBorder="1" applyAlignment="1">
      <alignment horizontal="center" vertical="center"/>
    </xf>
    <xf numFmtId="164" fontId="62" fillId="18" borderId="48" xfId="7" applyFont="1" applyFill="1" applyBorder="1" applyAlignment="1">
      <alignment horizontal="center" vertical="center"/>
    </xf>
    <xf numFmtId="164" fontId="63" fillId="18" borderId="48" xfId="7" applyFont="1" applyFill="1" applyBorder="1" applyAlignment="1">
      <alignment horizontal="center" vertical="center"/>
    </xf>
    <xf numFmtId="164" fontId="37" fillId="0" borderId="48" xfId="7" applyFont="1" applyBorder="1" applyAlignment="1">
      <alignment horizontal="center" vertical="center" wrapText="1"/>
    </xf>
    <xf numFmtId="3" fontId="31" fillId="0" borderId="48" xfId="7" applyNumberFormat="1" applyFont="1" applyBorder="1" applyAlignment="1">
      <alignment horizontal="center" vertical="center" wrapText="1"/>
    </xf>
    <xf numFmtId="164" fontId="31" fillId="0" borderId="48" xfId="7" applyFont="1" applyBorder="1" applyAlignment="1">
      <alignment horizontal="center" vertical="center" wrapText="1"/>
    </xf>
    <xf numFmtId="164" fontId="37" fillId="0" borderId="48" xfId="7" applyFont="1" applyBorder="1" applyAlignment="1">
      <alignment horizontal="left" vertical="center" wrapText="1"/>
    </xf>
    <xf numFmtId="167" fontId="31" fillId="0" borderId="48" xfId="23" applyNumberFormat="1" applyFont="1" applyBorder="1" applyAlignment="1">
      <alignment horizontal="right" vertical="center" wrapText="1"/>
    </xf>
    <xf numFmtId="3" fontId="31" fillId="0" borderId="48" xfId="24" applyNumberFormat="1" applyFont="1" applyBorder="1" applyAlignment="1">
      <alignment horizontal="center" vertical="center" wrapText="1"/>
    </xf>
    <xf numFmtId="164" fontId="37" fillId="0" borderId="0" xfId="3" applyFont="1" applyAlignment="1" applyProtection="1">
      <alignment vertical="center"/>
    </xf>
    <xf numFmtId="0" fontId="64" fillId="0" borderId="0" xfId="0" applyFont="1"/>
    <xf numFmtId="164" fontId="37" fillId="6" borderId="0" xfId="3" applyFont="1" applyFill="1" applyAlignment="1" applyProtection="1">
      <alignment vertical="center"/>
    </xf>
    <xf numFmtId="0" fontId="38" fillId="0" borderId="0" xfId="0" applyFont="1"/>
    <xf numFmtId="164" fontId="31" fillId="7" borderId="48" xfId="7" applyFont="1" applyFill="1" applyBorder="1" applyAlignment="1" applyProtection="1">
      <alignment horizontal="center" vertical="center" wrapText="1"/>
    </xf>
    <xf numFmtId="165" fontId="31" fillId="7" borderId="48" xfId="7" applyNumberFormat="1" applyFont="1" applyFill="1" applyBorder="1" applyAlignment="1" applyProtection="1">
      <alignment horizontal="center" vertical="center" wrapText="1"/>
    </xf>
    <xf numFmtId="165" fontId="37" fillId="7" borderId="48" xfId="7" applyNumberFormat="1" applyFont="1" applyFill="1" applyBorder="1" applyAlignment="1" applyProtection="1">
      <alignment horizontal="center" vertical="center" wrapText="1"/>
    </xf>
    <xf numFmtId="164" fontId="37" fillId="0" borderId="66" xfId="7" applyFont="1" applyBorder="1" applyAlignment="1" applyProtection="1">
      <alignment horizontal="center" vertical="center" wrapText="1"/>
    </xf>
    <xf numFmtId="3" fontId="31" fillId="0" borderId="48" xfId="9" applyNumberFormat="1" applyFont="1" applyFill="1" applyBorder="1" applyAlignment="1" applyProtection="1">
      <alignment horizontal="center" vertical="center" wrapText="1"/>
    </xf>
    <xf numFmtId="164" fontId="31" fillId="0" borderId="66" xfId="7" applyFont="1" applyBorder="1" applyAlignment="1" applyProtection="1">
      <alignment horizontal="center" vertical="center" wrapText="1"/>
    </xf>
    <xf numFmtId="164" fontId="37" fillId="0" borderId="66" xfId="3" applyFont="1" applyBorder="1" applyAlignment="1" applyProtection="1">
      <alignment horizontal="left" vertical="center" wrapText="1"/>
    </xf>
    <xf numFmtId="3" fontId="31" fillId="0" borderId="48" xfId="9" applyNumberFormat="1" applyFont="1" applyBorder="1" applyAlignment="1" applyProtection="1">
      <alignment horizontal="center" vertical="center" wrapText="1"/>
    </xf>
    <xf numFmtId="166" fontId="31" fillId="0" borderId="48" xfId="10" applyNumberFormat="1" applyFont="1" applyBorder="1" applyAlignment="1" applyProtection="1">
      <alignment horizontal="right" vertical="center" wrapText="1"/>
    </xf>
    <xf numFmtId="164" fontId="37" fillId="0" borderId="48" xfId="7" quotePrefix="1" applyFont="1" applyBorder="1" applyAlignment="1" applyProtection="1">
      <alignment horizontal="center" vertical="center" wrapText="1"/>
    </xf>
    <xf numFmtId="49" fontId="37" fillId="0" borderId="66" xfId="3" quotePrefix="1" applyNumberFormat="1" applyFont="1" applyBorder="1" applyAlignment="1" applyProtection="1">
      <alignment horizontal="left" vertical="center" wrapText="1"/>
    </xf>
    <xf numFmtId="3" fontId="37" fillId="0" borderId="48" xfId="9" applyNumberFormat="1" applyFont="1" applyBorder="1" applyAlignment="1" applyProtection="1">
      <alignment horizontal="center" vertical="center"/>
    </xf>
    <xf numFmtId="3" fontId="31" fillId="7" borderId="48" xfId="9" applyNumberFormat="1" applyFont="1" applyFill="1" applyBorder="1" applyAlignment="1" applyProtection="1">
      <alignment horizontal="center" vertical="center"/>
    </xf>
    <xf numFmtId="164" fontId="37" fillId="0" borderId="66" xfId="3" applyFont="1" applyBorder="1" applyAlignment="1" applyProtection="1">
      <alignment horizontal="center" vertical="center" wrapText="1"/>
    </xf>
    <xf numFmtId="164" fontId="37" fillId="0" borderId="66" xfId="3" quotePrefix="1" applyFont="1" applyBorder="1" applyAlignment="1" applyProtection="1">
      <alignment horizontal="left" vertical="center" wrapText="1"/>
    </xf>
    <xf numFmtId="164" fontId="65" fillId="0" borderId="66" xfId="3" applyFont="1" applyBorder="1" applyAlignment="1" applyProtection="1">
      <alignment horizontal="center" vertical="center" wrapText="1"/>
    </xf>
    <xf numFmtId="3" fontId="64" fillId="0" borderId="0" xfId="0" applyNumberFormat="1" applyFont="1" applyAlignment="1">
      <alignment horizontal="center" vertical="center"/>
    </xf>
    <xf numFmtId="166" fontId="31" fillId="0" borderId="48" xfId="9" applyNumberFormat="1" applyFont="1" applyFill="1" applyBorder="1" applyAlignment="1" applyProtection="1">
      <alignment horizontal="center" vertical="center" wrapText="1"/>
    </xf>
    <xf numFmtId="166" fontId="31" fillId="0" borderId="48" xfId="9" applyNumberFormat="1" applyFont="1" applyBorder="1" applyAlignment="1" applyProtection="1">
      <alignment horizontal="center" vertical="center" wrapText="1"/>
    </xf>
    <xf numFmtId="166" fontId="37" fillId="0" borderId="48" xfId="9" applyNumberFormat="1" applyFont="1" applyBorder="1" applyAlignment="1" applyProtection="1">
      <alignment horizontal="center" vertical="center"/>
    </xf>
    <xf numFmtId="166" fontId="31" fillId="7" borderId="48" xfId="9" applyNumberFormat="1" applyFont="1" applyFill="1" applyBorder="1" applyAlignment="1" applyProtection="1">
      <alignment horizontal="center" vertical="center"/>
    </xf>
    <xf numFmtId="44" fontId="64" fillId="0" borderId="0" xfId="1" applyFont="1"/>
    <xf numFmtId="43" fontId="64" fillId="0" borderId="0" xfId="0" applyNumberFormat="1" applyFont="1"/>
    <xf numFmtId="3" fontId="19" fillId="0" borderId="0" xfId="3" applyNumberFormat="1" applyFont="1" applyAlignment="1" applyProtection="1">
      <alignment vertical="center"/>
    </xf>
    <xf numFmtId="3" fontId="3" fillId="0" borderId="0" xfId="4" applyNumberFormat="1"/>
    <xf numFmtId="3" fontId="2" fillId="0" borderId="0" xfId="3" applyNumberFormat="1" applyAlignment="1" applyProtection="1">
      <alignment vertical="center"/>
    </xf>
    <xf numFmtId="3" fontId="21" fillId="0" borderId="0" xfId="3" applyNumberFormat="1" applyFont="1" applyAlignment="1" applyProtection="1">
      <alignment vertical="center"/>
    </xf>
    <xf numFmtId="3" fontId="2" fillId="6" borderId="0" xfId="3" applyNumberFormat="1" applyFill="1" applyAlignment="1" applyProtection="1">
      <alignment vertical="center"/>
    </xf>
    <xf numFmtId="3" fontId="20" fillId="0" borderId="58" xfId="7" applyNumberFormat="1" applyFont="1" applyBorder="1" applyAlignment="1" applyProtection="1">
      <alignment vertical="center" wrapText="1"/>
    </xf>
    <xf numFmtId="3" fontId="28" fillId="0" borderId="0" xfId="4" applyNumberFormat="1" applyFont="1"/>
    <xf numFmtId="3" fontId="26" fillId="7" borderId="48" xfId="7" applyNumberFormat="1" applyFont="1" applyFill="1" applyBorder="1" applyAlignment="1" applyProtection="1">
      <alignment horizontal="center" vertical="center" wrapText="1"/>
    </xf>
    <xf numFmtId="3" fontId="19" fillId="7" borderId="48" xfId="7" applyNumberFormat="1" applyFont="1" applyFill="1" applyBorder="1" applyAlignment="1" applyProtection="1">
      <alignment horizontal="center" vertical="center" wrapText="1"/>
    </xf>
    <xf numFmtId="3" fontId="19" fillId="6" borderId="0" xfId="3" applyNumberFormat="1" applyFont="1" applyFill="1" applyAlignment="1" applyProtection="1">
      <alignment vertical="center"/>
    </xf>
    <xf numFmtId="3" fontId="48" fillId="0" borderId="48" xfId="4" applyNumberFormat="1" applyFont="1" applyBorder="1" applyAlignment="1">
      <alignment horizontal="center" vertical="center" wrapText="1"/>
    </xf>
    <xf numFmtId="3" fontId="48" fillId="0" borderId="48" xfId="7" applyNumberFormat="1" applyFont="1" applyBorder="1" applyAlignment="1" applyProtection="1">
      <alignment horizontal="center" vertical="center" wrapText="1"/>
    </xf>
    <xf numFmtId="3" fontId="26" fillId="0" borderId="48" xfId="7" applyNumberFormat="1" applyFont="1" applyBorder="1" applyAlignment="1" applyProtection="1">
      <alignment horizontal="center" vertical="center" wrapText="1"/>
    </xf>
    <xf numFmtId="3" fontId="19" fillId="0" borderId="48" xfId="7" quotePrefix="1" applyNumberFormat="1" applyFont="1" applyBorder="1" applyAlignment="1" applyProtection="1">
      <alignment horizontal="left" vertical="center" wrapText="1"/>
    </xf>
    <xf numFmtId="0" fontId="64" fillId="0" borderId="0" xfId="0" applyFont="1" applyAlignment="1">
      <alignment horizontal="center"/>
    </xf>
    <xf numFmtId="164" fontId="37" fillId="0" borderId="0" xfId="3" applyFont="1" applyAlignment="1" applyProtection="1">
      <alignment horizontal="center" vertical="center"/>
    </xf>
    <xf numFmtId="164" fontId="37" fillId="6" borderId="0" xfId="3" applyFont="1" applyFill="1" applyAlignment="1" applyProtection="1">
      <alignment horizontal="center" vertical="center"/>
    </xf>
    <xf numFmtId="164" fontId="31" fillId="6" borderId="59" xfId="7" applyFont="1" applyFill="1" applyBorder="1" applyAlignment="1" applyProtection="1">
      <alignment vertical="center" wrapText="1"/>
    </xf>
    <xf numFmtId="164" fontId="31" fillId="6" borderId="60" xfId="7" applyFont="1" applyFill="1" applyBorder="1" applyAlignment="1" applyProtection="1">
      <alignment vertical="center" wrapText="1"/>
    </xf>
    <xf numFmtId="165" fontId="31" fillId="6" borderId="60" xfId="7" applyNumberFormat="1" applyFont="1" applyFill="1" applyBorder="1" applyAlignment="1" applyProtection="1">
      <alignment vertical="center" wrapText="1"/>
    </xf>
    <xf numFmtId="164" fontId="31" fillId="6" borderId="61" xfId="7" applyFont="1" applyFill="1" applyBorder="1" applyAlignment="1" applyProtection="1">
      <alignment vertical="center" wrapText="1"/>
    </xf>
    <xf numFmtId="0" fontId="38" fillId="0" borderId="0" xfId="0" applyFont="1" applyAlignment="1">
      <alignment horizontal="center"/>
    </xf>
    <xf numFmtId="164" fontId="31" fillId="7" borderId="65" xfId="7" applyFont="1" applyFill="1" applyBorder="1" applyAlignment="1" applyProtection="1">
      <alignment horizontal="center" vertical="center" wrapText="1"/>
    </xf>
    <xf numFmtId="165" fontId="37" fillId="7" borderId="65" xfId="7" applyNumberFormat="1" applyFont="1" applyFill="1" applyBorder="1" applyAlignment="1" applyProtection="1">
      <alignment horizontal="center" vertical="center" wrapText="1"/>
    </xf>
    <xf numFmtId="165" fontId="31" fillId="7" borderId="65" xfId="7" applyNumberFormat="1" applyFont="1" applyFill="1" applyBorder="1" applyAlignment="1" applyProtection="1">
      <alignment horizontal="center" vertical="center" wrapText="1"/>
    </xf>
    <xf numFmtId="164" fontId="30" fillId="0" borderId="48" xfId="4" applyNumberFormat="1" applyFont="1" applyBorder="1" applyAlignment="1">
      <alignment horizontal="left" vertical="center" wrapText="1"/>
    </xf>
    <xf numFmtId="3" fontId="31" fillId="0" borderId="48" xfId="2" applyNumberFormat="1" applyFont="1" applyBorder="1" applyAlignment="1" applyProtection="1">
      <alignment horizontal="center" vertical="center" wrapText="1"/>
    </xf>
    <xf numFmtId="3" fontId="37" fillId="0" borderId="48" xfId="2" applyNumberFormat="1" applyFont="1" applyBorder="1" applyAlignment="1" applyProtection="1">
      <alignment horizontal="left" vertical="center" wrapText="1"/>
    </xf>
    <xf numFmtId="166" fontId="66" fillId="0" borderId="66" xfId="16" applyNumberFormat="1" applyFont="1" applyFill="1" applyBorder="1" applyAlignment="1" applyProtection="1">
      <alignment horizontal="right" vertical="center" wrapText="1"/>
    </xf>
    <xf numFmtId="164" fontId="30" fillId="0" borderId="48" xfId="4" quotePrefix="1" applyNumberFormat="1" applyFont="1" applyBorder="1" applyAlignment="1">
      <alignment horizontal="left" vertical="center" wrapText="1"/>
    </xf>
    <xf numFmtId="3" fontId="37" fillId="0" borderId="66" xfId="9" applyNumberFormat="1" applyFont="1" applyBorder="1" applyAlignment="1" applyProtection="1">
      <alignment horizontal="center" vertical="center"/>
    </xf>
    <xf numFmtId="3" fontId="31" fillId="7" borderId="66" xfId="9" applyNumberFormat="1" applyFont="1" applyFill="1" applyBorder="1" applyAlignment="1" applyProtection="1">
      <alignment horizontal="center" vertical="center"/>
    </xf>
    <xf numFmtId="3" fontId="31" fillId="7" borderId="66" xfId="16" applyNumberFormat="1" applyFont="1" applyFill="1" applyBorder="1" applyAlignment="1" applyProtection="1">
      <alignment horizontal="center" vertical="center"/>
    </xf>
    <xf numFmtId="3" fontId="31" fillId="7" borderId="81" xfId="16" applyNumberFormat="1" applyFont="1" applyFill="1" applyBorder="1" applyAlignment="1" applyProtection="1">
      <alignment horizontal="center" vertical="center"/>
    </xf>
    <xf numFmtId="164" fontId="37" fillId="12" borderId="48" xfId="3" applyFont="1" applyFill="1" applyBorder="1" applyAlignment="1" applyProtection="1">
      <alignment horizontal="left" vertical="center" wrapText="1"/>
    </xf>
    <xf numFmtId="164" fontId="37" fillId="0" borderId="48" xfId="7" applyFont="1" applyBorder="1" applyAlignment="1" applyProtection="1">
      <alignment horizontal="left" vertical="center" wrapText="1"/>
    </xf>
    <xf numFmtId="164" fontId="30" fillId="12" borderId="48" xfId="4" quotePrefix="1" applyNumberFormat="1" applyFont="1" applyFill="1" applyBorder="1" applyAlignment="1">
      <alignment horizontal="left" vertical="center" wrapText="1"/>
    </xf>
    <xf numFmtId="164" fontId="30" fillId="12" borderId="48" xfId="4" applyNumberFormat="1" applyFont="1" applyFill="1" applyBorder="1" applyAlignment="1">
      <alignment horizontal="left" vertical="center" wrapText="1"/>
    </xf>
    <xf numFmtId="164" fontId="30" fillId="0" borderId="48" xfId="12" applyFont="1" applyBorder="1" applyAlignment="1" applyProtection="1">
      <alignment horizontal="left" vertical="center" wrapText="1"/>
    </xf>
    <xf numFmtId="9" fontId="31" fillId="0" borderId="48" xfId="2" applyFont="1" applyBorder="1" applyAlignment="1" applyProtection="1">
      <alignment horizontal="center" vertical="center" wrapText="1"/>
    </xf>
    <xf numFmtId="3" fontId="37" fillId="0" borderId="48" xfId="12" applyNumberFormat="1" applyFont="1" applyBorder="1" applyAlignment="1" applyProtection="1">
      <alignment horizontal="left" vertical="center" wrapText="1"/>
    </xf>
    <xf numFmtId="164" fontId="37" fillId="0" borderId="48" xfId="12" applyFont="1" applyBorder="1" applyAlignment="1" applyProtection="1">
      <alignment horizontal="left" vertical="center" wrapText="1"/>
    </xf>
    <xf numFmtId="164" fontId="67" fillId="0" borderId="48" xfId="12" applyFont="1" applyBorder="1" applyAlignment="1" applyProtection="1">
      <alignment horizontal="left" vertical="center" wrapText="1"/>
    </xf>
    <xf numFmtId="9" fontId="37" fillId="0" borderId="66" xfId="2" applyFont="1" applyBorder="1" applyAlignment="1" applyProtection="1">
      <alignment horizontal="center" vertical="center"/>
    </xf>
    <xf numFmtId="9" fontId="31" fillId="7" borderId="66" xfId="2" applyFont="1" applyFill="1" applyBorder="1" applyAlignment="1" applyProtection="1">
      <alignment horizontal="center" vertical="center"/>
    </xf>
    <xf numFmtId="9" fontId="31" fillId="7" borderId="81" xfId="2" applyFont="1" applyFill="1" applyBorder="1" applyAlignment="1" applyProtection="1">
      <alignment horizontal="center" vertical="center"/>
    </xf>
    <xf numFmtId="164" fontId="30" fillId="0" borderId="48" xfId="7" applyFont="1" applyBorder="1" applyAlignment="1" applyProtection="1">
      <alignment horizontal="left" vertical="center" wrapText="1"/>
    </xf>
    <xf numFmtId="3" fontId="37" fillId="0" borderId="66" xfId="3" applyNumberFormat="1" applyFont="1" applyBorder="1" applyAlignment="1" applyProtection="1">
      <alignment horizontal="center" vertical="center"/>
    </xf>
    <xf numFmtId="3" fontId="31" fillId="0" borderId="48" xfId="2" applyNumberFormat="1" applyFont="1" applyFill="1" applyBorder="1" applyAlignment="1" applyProtection="1">
      <alignment horizontal="center" vertical="center" wrapText="1"/>
    </xf>
    <xf numFmtId="164" fontId="30" fillId="0" borderId="47" xfId="4" applyNumberFormat="1" applyFont="1" applyBorder="1" applyAlignment="1">
      <alignment horizontal="left" vertical="center" wrapText="1"/>
    </xf>
    <xf numFmtId="166" fontId="66" fillId="12" borderId="66" xfId="16" applyNumberFormat="1" applyFont="1" applyFill="1" applyBorder="1" applyAlignment="1" applyProtection="1">
      <alignment horizontal="right" vertical="center" wrapText="1"/>
    </xf>
    <xf numFmtId="10" fontId="37" fillId="0" borderId="66" xfId="9" applyNumberFormat="1" applyFont="1" applyBorder="1" applyAlignment="1" applyProtection="1">
      <alignment horizontal="center" vertical="center"/>
    </xf>
    <xf numFmtId="10" fontId="31" fillId="7" borderId="66" xfId="9" applyNumberFormat="1" applyFont="1" applyFill="1" applyBorder="1" applyAlignment="1" applyProtection="1">
      <alignment horizontal="center" vertical="center"/>
    </xf>
    <xf numFmtId="10" fontId="31" fillId="20" borderId="66" xfId="9" applyNumberFormat="1" applyFont="1" applyFill="1" applyBorder="1" applyAlignment="1" applyProtection="1">
      <alignment horizontal="center" vertical="center"/>
    </xf>
    <xf numFmtId="164" fontId="30" fillId="0" borderId="64" xfId="4" applyNumberFormat="1" applyFont="1" applyBorder="1" applyAlignment="1">
      <alignment horizontal="left" vertical="center" wrapText="1"/>
    </xf>
    <xf numFmtId="164" fontId="30" fillId="0" borderId="0" xfId="7" applyFont="1" applyBorder="1" applyAlignment="1" applyProtection="1">
      <alignment horizontal="center" vertical="center" wrapText="1"/>
    </xf>
    <xf numFmtId="164" fontId="48" fillId="0" borderId="47" xfId="7" applyFont="1" applyBorder="1" applyAlignment="1" applyProtection="1">
      <alignment horizontal="center" vertical="center" wrapText="1"/>
    </xf>
    <xf numFmtId="164" fontId="68" fillId="0" borderId="48" xfId="7" applyFont="1" applyBorder="1" applyAlignment="1" applyProtection="1">
      <alignment horizontal="center" vertical="center" wrapText="1"/>
    </xf>
    <xf numFmtId="0" fontId="54" fillId="0" borderId="66" xfId="8" applyFont="1" applyBorder="1" applyAlignment="1">
      <alignment horizontal="left" vertical="center" wrapText="1"/>
    </xf>
    <xf numFmtId="164" fontId="51" fillId="0" borderId="48" xfId="13" applyFont="1" applyBorder="1" applyAlignment="1" applyProtection="1">
      <alignment horizontal="center" vertical="center"/>
    </xf>
    <xf numFmtId="167" fontId="26" fillId="0" borderId="48" xfId="9" applyNumberFormat="1" applyFont="1" applyBorder="1" applyAlignment="1" applyProtection="1">
      <alignment horizontal="right" vertical="center" wrapText="1"/>
    </xf>
    <xf numFmtId="0" fontId="54" fillId="0" borderId="66" xfId="8" quotePrefix="1" applyFont="1" applyBorder="1" applyAlignment="1">
      <alignment horizontal="center" vertical="center" wrapText="1"/>
    </xf>
    <xf numFmtId="0" fontId="54" fillId="0" borderId="66" xfId="8" applyFont="1" applyBorder="1" applyAlignment="1">
      <alignment horizontal="center" vertical="center" wrapText="1"/>
    </xf>
    <xf numFmtId="164" fontId="19" fillId="0" borderId="82" xfId="7" applyFont="1" applyBorder="1" applyAlignment="1" applyProtection="1">
      <alignment horizontal="center" vertical="center" wrapText="1"/>
    </xf>
    <xf numFmtId="3" fontId="19" fillId="0" borderId="48" xfId="10" applyNumberFormat="1" applyFont="1" applyBorder="1" applyAlignment="1" applyProtection="1">
      <alignment horizontal="center" vertical="center"/>
    </xf>
    <xf numFmtId="164" fontId="51" fillId="8" borderId="48" xfId="13" applyFont="1" applyFill="1" applyBorder="1" applyAlignment="1" applyProtection="1">
      <alignment horizontal="center" vertical="center"/>
    </xf>
    <xf numFmtId="0" fontId="54" fillId="0" borderId="66" xfId="8" quotePrefix="1" applyFont="1" applyBorder="1" applyAlignment="1">
      <alignment horizontal="left" vertical="center" wrapText="1"/>
    </xf>
    <xf numFmtId="164" fontId="19" fillId="0" borderId="83" xfId="7" applyFont="1" applyBorder="1" applyAlignment="1" applyProtection="1">
      <alignment horizontal="center" vertical="center" wrapText="1"/>
    </xf>
    <xf numFmtId="164" fontId="48" fillId="0" borderId="48" xfId="7" quotePrefix="1" applyFont="1" applyBorder="1" applyAlignment="1" applyProtection="1">
      <alignment horizontal="center" vertical="center" wrapText="1"/>
    </xf>
    <xf numFmtId="164" fontId="51" fillId="8" borderId="65" xfId="13" applyFont="1" applyFill="1" applyBorder="1" applyAlignment="1" applyProtection="1">
      <alignment horizontal="center" vertical="center"/>
    </xf>
    <xf numFmtId="164" fontId="19" fillId="0" borderId="84" xfId="7" applyFont="1" applyBorder="1" applyAlignment="1" applyProtection="1">
      <alignment horizontal="center" vertical="center" wrapText="1"/>
    </xf>
    <xf numFmtId="164" fontId="37" fillId="0" borderId="48" xfId="7" applyFont="1" applyBorder="1" applyAlignment="1" applyProtection="1">
      <alignment vertical="center" wrapText="1"/>
    </xf>
    <xf numFmtId="164" fontId="37" fillId="0" borderId="48" xfId="7" applyFont="1" applyBorder="1" applyAlignment="1" applyProtection="1">
      <alignment horizontal="center" vertical="center" wrapText="1"/>
    </xf>
    <xf numFmtId="10" fontId="31" fillId="0" borderId="48" xfId="9" applyNumberFormat="1" applyFont="1" applyFill="1" applyBorder="1" applyAlignment="1" applyProtection="1">
      <alignment horizontal="center" vertical="center" wrapText="1"/>
    </xf>
    <xf numFmtId="164" fontId="31" fillId="0" borderId="48" xfId="7" applyFont="1" applyBorder="1" applyAlignment="1" applyProtection="1">
      <alignment horizontal="center" vertical="center" wrapText="1"/>
    </xf>
    <xf numFmtId="164" fontId="30" fillId="0" borderId="48" xfId="7" applyFont="1" applyBorder="1" applyAlignment="1" applyProtection="1">
      <alignment vertical="center" wrapText="1"/>
    </xf>
    <xf numFmtId="10" fontId="31" fillId="0" borderId="48" xfId="9" applyNumberFormat="1" applyFont="1" applyBorder="1" applyAlignment="1" applyProtection="1">
      <alignment horizontal="center" vertical="center" wrapText="1"/>
    </xf>
    <xf numFmtId="10" fontId="37" fillId="0" borderId="48" xfId="9" applyNumberFormat="1" applyFont="1" applyBorder="1" applyAlignment="1" applyProtection="1">
      <alignment horizontal="center" vertical="center"/>
    </xf>
    <xf numFmtId="10" fontId="31" fillId="7" borderId="48" xfId="9" applyNumberFormat="1" applyFont="1" applyFill="1" applyBorder="1" applyAlignment="1" applyProtection="1">
      <alignment horizontal="center" vertical="center"/>
    </xf>
    <xf numFmtId="164" fontId="30" fillId="0" borderId="66" xfId="7" applyFont="1" applyBorder="1" applyAlignment="1" applyProtection="1">
      <alignment horizontal="center" vertical="center" wrapText="1"/>
    </xf>
    <xf numFmtId="164" fontId="37" fillId="0" borderId="47" xfId="7" applyFont="1" applyBorder="1" applyAlignment="1" applyProtection="1">
      <alignment horizontal="center" vertical="center" wrapText="1"/>
    </xf>
    <xf numFmtId="166" fontId="66" fillId="0" borderId="66" xfId="10" applyNumberFormat="1" applyFont="1" applyBorder="1" applyAlignment="1" applyProtection="1">
      <alignment horizontal="right" vertical="center" wrapText="1"/>
    </xf>
    <xf numFmtId="164" fontId="58" fillId="0" borderId="58" xfId="7" applyFont="1" applyBorder="1" applyAlignment="1" applyProtection="1">
      <alignment vertical="center" wrapText="1"/>
    </xf>
    <xf numFmtId="0" fontId="54" fillId="0" borderId="67" xfId="26" applyFont="1" applyBorder="1" applyAlignment="1">
      <alignment vertical="center" wrapText="1"/>
    </xf>
    <xf numFmtId="3" fontId="55" fillId="0" borderId="48" xfId="8" applyNumberFormat="1" applyFont="1" applyBorder="1" applyAlignment="1">
      <alignment horizontal="center" vertical="center" wrapText="1"/>
    </xf>
    <xf numFmtId="3" fontId="54" fillId="0" borderId="87" xfId="8" applyNumberFormat="1" applyFont="1" applyBorder="1" applyAlignment="1">
      <alignment horizontal="left" vertical="center" wrapText="1"/>
    </xf>
    <xf numFmtId="3" fontId="66" fillId="0" borderId="48" xfId="27" applyNumberFormat="1" applyFont="1" applyBorder="1" applyAlignment="1" applyProtection="1">
      <alignment horizontal="center" vertical="center" wrapText="1"/>
    </xf>
    <xf numFmtId="166" fontId="66" fillId="0" borderId="48" xfId="27" applyNumberFormat="1" applyFont="1" applyBorder="1" applyAlignment="1" applyProtection="1">
      <alignment horizontal="right" vertical="center" wrapText="1"/>
    </xf>
    <xf numFmtId="164" fontId="69" fillId="0" borderId="88" xfId="3" quotePrefix="1" applyFont="1" applyBorder="1" applyAlignment="1" applyProtection="1">
      <alignment horizontal="left" vertical="center" wrapText="1"/>
    </xf>
    <xf numFmtId="164" fontId="69" fillId="0" borderId="88" xfId="3" applyFont="1" applyBorder="1" applyAlignment="1" applyProtection="1">
      <alignment horizontal="center" vertical="center" wrapText="1"/>
    </xf>
    <xf numFmtId="0" fontId="69" fillId="0" borderId="87" xfId="8" applyFont="1" applyBorder="1" applyAlignment="1">
      <alignment horizontal="left" vertical="center" wrapText="1"/>
    </xf>
    <xf numFmtId="164" fontId="69" fillId="0" borderId="48" xfId="7" quotePrefix="1" applyFont="1" applyBorder="1" applyAlignment="1" applyProtection="1">
      <alignment horizontal="left" vertical="center" wrapText="1"/>
    </xf>
    <xf numFmtId="0" fontId="32" fillId="0" borderId="0" xfId="0" applyFont="1"/>
    <xf numFmtId="0" fontId="54" fillId="0" borderId="48" xfId="8" applyFont="1" applyBorder="1" applyAlignment="1">
      <alignment horizontal="center" vertical="center" wrapText="1"/>
    </xf>
    <xf numFmtId="3" fontId="32" fillId="0" borderId="48" xfId="27" applyNumberFormat="1" applyFont="1" applyBorder="1" applyAlignment="1" applyProtection="1">
      <alignment horizontal="center" vertical="center"/>
    </xf>
    <xf numFmtId="3" fontId="66" fillId="7" borderId="48" xfId="27" applyNumberFormat="1" applyFont="1" applyFill="1" applyBorder="1" applyAlignment="1" applyProtection="1">
      <alignment horizontal="center" vertical="center"/>
    </xf>
    <xf numFmtId="0" fontId="54" fillId="0" borderId="67" xfId="26" applyFont="1" applyBorder="1" applyAlignment="1">
      <alignment horizontal="left" vertical="center" wrapText="1"/>
    </xf>
    <xf numFmtId="0" fontId="69" fillId="0" borderId="66" xfId="28" applyFont="1" applyBorder="1" applyAlignment="1">
      <alignment horizontal="center" vertical="center" wrapText="1"/>
    </xf>
    <xf numFmtId="0" fontId="69" fillId="0" borderId="66" xfId="8" applyFont="1" applyBorder="1" applyAlignment="1">
      <alignment horizontal="center" vertical="center" wrapText="1"/>
    </xf>
    <xf numFmtId="0" fontId="66" fillId="0" borderId="48" xfId="8" applyFont="1" applyBorder="1" applyAlignment="1">
      <alignment horizontal="center" vertical="center" wrapText="1"/>
    </xf>
    <xf numFmtId="0" fontId="69" fillId="0" borderId="87" xfId="28" applyFont="1" applyBorder="1" applyAlignment="1">
      <alignment horizontal="left" vertical="center" wrapText="1"/>
    </xf>
    <xf numFmtId="164" fontId="69" fillId="0" borderId="89" xfId="3" applyFont="1" applyBorder="1" applyAlignment="1" applyProtection="1">
      <alignment horizontal="center" vertical="center" wrapText="1"/>
    </xf>
    <xf numFmtId="0" fontId="69" fillId="0" borderId="48" xfId="28" applyFont="1" applyBorder="1" applyAlignment="1">
      <alignment horizontal="center" vertical="center" wrapText="1"/>
    </xf>
    <xf numFmtId="0" fontId="69" fillId="0" borderId="0" xfId="28" applyFont="1" applyAlignment="1">
      <alignment horizontal="center" vertical="center" wrapText="1"/>
    </xf>
    <xf numFmtId="164" fontId="69" fillId="0" borderId="45" xfId="3" applyFont="1" applyBorder="1" applyAlignment="1" applyProtection="1">
      <alignment horizontal="left" vertical="center" wrapText="1"/>
    </xf>
    <xf numFmtId="0" fontId="69" fillId="12" borderId="67" xfId="28" applyFont="1" applyFill="1" applyBorder="1" applyAlignment="1">
      <alignment vertical="center" wrapText="1"/>
    </xf>
    <xf numFmtId="164" fontId="69" fillId="0" borderId="47" xfId="3" applyFont="1" applyBorder="1" applyAlignment="1" applyProtection="1">
      <alignment horizontal="center" vertical="center" wrapText="1"/>
    </xf>
    <xf numFmtId="164" fontId="69" fillId="0" borderId="65" xfId="3" applyFont="1" applyBorder="1" applyAlignment="1" applyProtection="1">
      <alignment horizontal="center" vertical="center" wrapText="1"/>
    </xf>
    <xf numFmtId="164" fontId="69" fillId="0" borderId="80" xfId="3" applyFont="1" applyBorder="1" applyAlignment="1" applyProtection="1">
      <alignment horizontal="center" vertical="center" wrapText="1"/>
    </xf>
    <xf numFmtId="164" fontId="69" fillId="0" borderId="48" xfId="3" applyFont="1" applyBorder="1" applyAlignment="1" applyProtection="1">
      <alignment horizontal="center" vertical="center" wrapText="1"/>
    </xf>
    <xf numFmtId="164" fontId="69" fillId="0" borderId="87" xfId="3" applyFont="1" applyBorder="1" applyAlignment="1" applyProtection="1">
      <alignment horizontal="center" vertical="center" wrapText="1"/>
    </xf>
    <xf numFmtId="164" fontId="69" fillId="0" borderId="66" xfId="3" applyFont="1" applyBorder="1" applyAlignment="1" applyProtection="1">
      <alignment horizontal="center" vertical="center" wrapText="1"/>
    </xf>
    <xf numFmtId="0" fontId="66" fillId="0" borderId="65" xfId="8" applyFont="1" applyBorder="1" applyAlignment="1">
      <alignment horizontal="center" vertical="center" wrapText="1"/>
    </xf>
    <xf numFmtId="164" fontId="69" fillId="0" borderId="55" xfId="3" applyFont="1" applyBorder="1" applyAlignment="1" applyProtection="1">
      <alignment horizontal="left" vertical="center" wrapText="1"/>
    </xf>
    <xf numFmtId="164" fontId="69" fillId="0" borderId="67" xfId="3" applyFont="1" applyBorder="1" applyAlignment="1" applyProtection="1">
      <alignment horizontal="center" vertical="center" wrapText="1"/>
    </xf>
    <xf numFmtId="164" fontId="69" fillId="0" borderId="66" xfId="3" applyFont="1" applyBorder="1" applyAlignment="1" applyProtection="1">
      <alignment horizontal="left" vertical="center" wrapText="1"/>
    </xf>
    <xf numFmtId="164" fontId="69" fillId="0" borderId="66" xfId="3" applyFont="1" applyBorder="1" applyAlignment="1" applyProtection="1">
      <alignment horizontal="center" vertical="center"/>
    </xf>
    <xf numFmtId="10" fontId="66" fillId="0" borderId="48" xfId="27" applyNumberFormat="1" applyFont="1" applyBorder="1" applyAlignment="1" applyProtection="1">
      <alignment horizontal="center" vertical="center" wrapText="1"/>
    </xf>
    <xf numFmtId="0" fontId="66" fillId="0" borderId="92" xfId="8" applyFont="1" applyBorder="1" applyAlignment="1">
      <alignment horizontal="center" vertical="center" wrapText="1"/>
    </xf>
    <xf numFmtId="164" fontId="69" fillId="0" borderId="87" xfId="3" applyFont="1" applyBorder="1" applyAlignment="1" applyProtection="1">
      <alignment horizontal="left" vertical="center" wrapText="1"/>
    </xf>
    <xf numFmtId="164" fontId="69" fillId="0" borderId="82" xfId="3" quotePrefix="1" applyFont="1" applyBorder="1" applyAlignment="1" applyProtection="1">
      <alignment vertical="center" wrapText="1"/>
    </xf>
    <xf numFmtId="164" fontId="69" fillId="0" borderId="48" xfId="3" applyFont="1" applyBorder="1" applyAlignment="1" applyProtection="1">
      <alignment horizontal="center" vertical="center"/>
    </xf>
    <xf numFmtId="10" fontId="32" fillId="0" borderId="48" xfId="27" applyNumberFormat="1" applyFont="1" applyBorder="1" applyAlignment="1" applyProtection="1">
      <alignment horizontal="center" vertical="center"/>
    </xf>
    <xf numFmtId="10" fontId="66" fillId="7" borderId="48" xfId="27" applyNumberFormat="1" applyFont="1" applyFill="1" applyBorder="1" applyAlignment="1" applyProtection="1">
      <alignment horizontal="center" vertical="center"/>
    </xf>
    <xf numFmtId="164" fontId="69" fillId="0" borderId="47" xfId="7" applyFont="1" applyBorder="1" applyAlignment="1" applyProtection="1">
      <alignment horizontal="center" vertical="center" wrapText="1"/>
    </xf>
    <xf numFmtId="164" fontId="69" fillId="0" borderId="48" xfId="7" applyFont="1" applyBorder="1" applyAlignment="1" applyProtection="1">
      <alignment horizontal="center" vertical="center" wrapText="1"/>
    </xf>
    <xf numFmtId="164" fontId="66" fillId="0" borderId="48" xfId="7" applyFont="1" applyBorder="1" applyAlignment="1" applyProtection="1">
      <alignment horizontal="center" vertical="center" wrapText="1"/>
    </xf>
    <xf numFmtId="164" fontId="69" fillId="0" borderId="48" xfId="7" applyFont="1" applyBorder="1" applyAlignment="1" applyProtection="1">
      <alignment horizontal="left" vertical="center" wrapText="1"/>
    </xf>
    <xf numFmtId="165" fontId="37" fillId="0" borderId="0" xfId="3" applyNumberFormat="1" applyFont="1" applyAlignment="1" applyProtection="1">
      <alignment vertical="center"/>
    </xf>
    <xf numFmtId="166" fontId="66" fillId="0" borderId="0" xfId="27" applyNumberFormat="1" applyFont="1" applyBorder="1" applyAlignment="1" applyProtection="1">
      <alignment horizontal="right" vertical="center" wrapText="1"/>
    </xf>
    <xf numFmtId="44" fontId="66" fillId="0" borderId="0" xfId="1" applyFont="1" applyBorder="1" applyAlignment="1" applyProtection="1">
      <alignment horizontal="right" vertical="center" wrapText="1"/>
    </xf>
    <xf numFmtId="164" fontId="30" fillId="0" borderId="48" xfId="7" applyFont="1" applyBorder="1" applyAlignment="1" applyProtection="1">
      <alignment horizontal="center" vertical="center" wrapText="1"/>
    </xf>
    <xf numFmtId="3" fontId="75" fillId="0" borderId="48" xfId="29" applyNumberFormat="1" applyFont="1" applyFill="1" applyBorder="1" applyAlignment="1" applyProtection="1">
      <alignment horizontal="center" vertical="center" wrapText="1"/>
    </xf>
    <xf numFmtId="164" fontId="75" fillId="0" borderId="48" xfId="7" applyFont="1" applyBorder="1" applyAlignment="1" applyProtection="1">
      <alignment horizontal="center" vertical="center" wrapText="1"/>
    </xf>
    <xf numFmtId="167" fontId="75" fillId="0" borderId="48" xfId="29" applyNumberFormat="1" applyFont="1" applyFill="1" applyBorder="1" applyAlignment="1" applyProtection="1">
      <alignment horizontal="right" vertical="center" wrapText="1"/>
    </xf>
    <xf numFmtId="164" fontId="30" fillId="0" borderId="48" xfId="7" quotePrefix="1" applyFont="1" applyBorder="1" applyAlignment="1" applyProtection="1">
      <alignment horizontal="left" vertical="center" wrapText="1"/>
    </xf>
    <xf numFmtId="3" fontId="37" fillId="0" borderId="48" xfId="29" applyNumberFormat="1" applyFont="1" applyFill="1" applyBorder="1" applyAlignment="1" applyProtection="1">
      <alignment horizontal="center" vertical="center"/>
    </xf>
    <xf numFmtId="3" fontId="31" fillId="7" borderId="48" xfId="29" applyNumberFormat="1" applyFont="1" applyFill="1" applyBorder="1" applyAlignment="1" applyProtection="1">
      <alignment horizontal="center" vertical="center"/>
    </xf>
    <xf numFmtId="0" fontId="30" fillId="0" borderId="47" xfId="4" applyFont="1" applyBorder="1" applyAlignment="1">
      <alignment horizontal="center" vertical="center" wrapText="1"/>
    </xf>
    <xf numFmtId="164" fontId="30" fillId="0" borderId="48" xfId="3" applyFont="1" applyBorder="1" applyAlignment="1" applyProtection="1">
      <alignment horizontal="left" vertical="center" wrapText="1"/>
    </xf>
    <xf numFmtId="0" fontId="30" fillId="0" borderId="82" xfId="4" applyFont="1" applyBorder="1" applyAlignment="1">
      <alignment vertical="center" wrapText="1"/>
    </xf>
    <xf numFmtId="0" fontId="30" fillId="0" borderId="66" xfId="4" applyFont="1" applyBorder="1" applyAlignment="1">
      <alignment horizontal="center" vertical="center" wrapText="1"/>
    </xf>
    <xf numFmtId="40" fontId="0" fillId="0" borderId="0" xfId="0" applyNumberFormat="1"/>
    <xf numFmtId="164" fontId="37" fillId="6" borderId="0" xfId="3" applyFont="1" applyFill="1" applyAlignment="1">
      <alignment horizontal="left" vertical="center"/>
    </xf>
    <xf numFmtId="0" fontId="57" fillId="0" borderId="0" xfId="30"/>
    <xf numFmtId="164" fontId="31" fillId="16" borderId="48" xfId="7" applyFont="1" applyFill="1" applyBorder="1" applyAlignment="1">
      <alignment horizontal="left" vertical="center" wrapText="1"/>
    </xf>
    <xf numFmtId="165" fontId="31" fillId="16" borderId="48" xfId="7" applyNumberFormat="1" applyFont="1" applyFill="1" applyBorder="1" applyAlignment="1">
      <alignment horizontal="center" vertical="center" wrapText="1"/>
    </xf>
    <xf numFmtId="164" fontId="37" fillId="6" borderId="48" xfId="7" applyFont="1" applyFill="1" applyBorder="1" applyAlignment="1">
      <alignment horizontal="left" vertical="center" wrapText="1"/>
    </xf>
    <xf numFmtId="49" fontId="37" fillId="6" borderId="48" xfId="7" applyNumberFormat="1" applyFont="1" applyFill="1" applyBorder="1" applyAlignment="1">
      <alignment horizontal="left" vertical="center" wrapText="1"/>
    </xf>
    <xf numFmtId="49" fontId="37" fillId="0" borderId="48" xfId="7" applyNumberFormat="1" applyFont="1" applyBorder="1" applyAlignment="1">
      <alignment vertical="center" wrapText="1"/>
    </xf>
    <xf numFmtId="3" fontId="37" fillId="0" borderId="48" xfId="7" applyNumberFormat="1" applyFont="1" applyBorder="1" applyAlignment="1">
      <alignment horizontal="center" vertical="center" wrapText="1"/>
    </xf>
    <xf numFmtId="3" fontId="31" fillId="19" borderId="48" xfId="7" applyNumberFormat="1" applyFont="1" applyFill="1" applyBorder="1" applyAlignment="1">
      <alignment horizontal="center" vertical="center" wrapText="1"/>
    </xf>
    <xf numFmtId="164" fontId="37" fillId="0" borderId="48" xfId="7" applyFont="1" applyBorder="1" applyAlignment="1">
      <alignment vertical="center" wrapText="1"/>
    </xf>
    <xf numFmtId="172" fontId="31" fillId="0" borderId="48" xfId="24" applyNumberFormat="1" applyFont="1" applyBorder="1" applyAlignment="1">
      <alignment horizontal="center" vertical="center" wrapText="1"/>
    </xf>
    <xf numFmtId="0" fontId="57" fillId="0" borderId="0" xfId="30" applyAlignment="1">
      <alignment horizontal="left"/>
    </xf>
    <xf numFmtId="0" fontId="57" fillId="6" borderId="0" xfId="30" applyFill="1" applyAlignment="1">
      <alignment horizontal="left"/>
    </xf>
    <xf numFmtId="10" fontId="26" fillId="0" borderId="48" xfId="2" applyNumberFormat="1" applyFont="1" applyFill="1" applyBorder="1" applyAlignment="1" applyProtection="1">
      <alignment horizontal="center" vertical="center" wrapText="1"/>
    </xf>
    <xf numFmtId="164" fontId="48" fillId="12" borderId="48" xfId="7" applyFont="1" applyFill="1" applyBorder="1" applyAlignment="1" applyProtection="1">
      <alignment horizontal="left" vertical="center" wrapText="1"/>
    </xf>
    <xf numFmtId="166" fontId="31" fillId="0" borderId="48" xfId="16" applyNumberFormat="1" applyFont="1" applyFill="1" applyBorder="1" applyAlignment="1" applyProtection="1">
      <alignment horizontal="right" vertical="center" wrapText="1"/>
    </xf>
    <xf numFmtId="164" fontId="19" fillId="12" borderId="48" xfId="7" applyFont="1" applyFill="1" applyBorder="1" applyAlignment="1" applyProtection="1">
      <alignment horizontal="left" vertical="center" wrapText="1"/>
    </xf>
    <xf numFmtId="164" fontId="19" fillId="0" borderId="95" xfId="7" applyFont="1" applyBorder="1" applyAlignment="1" applyProtection="1">
      <alignment horizontal="center" vertical="center" wrapText="1"/>
    </xf>
    <xf numFmtId="164" fontId="19" fillId="0" borderId="96" xfId="7" applyFont="1" applyBorder="1" applyAlignment="1" applyProtection="1">
      <alignment horizontal="center" vertical="center" wrapText="1"/>
    </xf>
    <xf numFmtId="164" fontId="26" fillId="0" borderId="96" xfId="7" applyFont="1" applyBorder="1" applyAlignment="1" applyProtection="1">
      <alignment horizontal="center" vertical="center" wrapText="1"/>
    </xf>
    <xf numFmtId="164" fontId="48" fillId="0" borderId="96" xfId="7" applyFont="1" applyBorder="1" applyAlignment="1" applyProtection="1">
      <alignment horizontal="left" vertical="center" wrapText="1"/>
    </xf>
    <xf numFmtId="164" fontId="19" fillId="0" borderId="96" xfId="7" applyFont="1" applyBorder="1" applyAlignment="1" applyProtection="1">
      <alignment horizontal="left" vertical="center" wrapText="1"/>
    </xf>
    <xf numFmtId="164" fontId="19" fillId="0" borderId="96" xfId="7" quotePrefix="1" applyFont="1" applyBorder="1" applyAlignment="1" applyProtection="1">
      <alignment horizontal="left" vertical="center" wrapText="1"/>
    </xf>
    <xf numFmtId="10" fontId="26" fillId="0" borderId="48" xfId="17" applyNumberFormat="1" applyFont="1" applyFill="1" applyBorder="1" applyAlignment="1" applyProtection="1">
      <alignment horizontal="center" vertical="center" wrapText="1"/>
    </xf>
    <xf numFmtId="10" fontId="26" fillId="0" borderId="48" xfId="17" applyNumberFormat="1" applyFont="1" applyBorder="1" applyAlignment="1" applyProtection="1">
      <alignment horizontal="center" vertical="center" wrapText="1"/>
    </xf>
    <xf numFmtId="10" fontId="19" fillId="0" borderId="48" xfId="2" applyNumberFormat="1" applyFont="1" applyBorder="1" applyAlignment="1" applyProtection="1">
      <alignment horizontal="center" vertical="center"/>
    </xf>
    <xf numFmtId="10" fontId="26" fillId="7" borderId="48" xfId="2" applyNumberFormat="1" applyFont="1" applyFill="1" applyBorder="1" applyAlignment="1" applyProtection="1">
      <alignment horizontal="center" vertical="center"/>
    </xf>
    <xf numFmtId="164" fontId="22" fillId="0" borderId="0" xfId="3" applyFont="1" applyProtection="1"/>
    <xf numFmtId="164" fontId="72" fillId="0" borderId="0" xfId="3" applyFont="1" applyProtection="1"/>
    <xf numFmtId="164" fontId="78" fillId="0" borderId="0" xfId="31" applyNumberFormat="1" applyFont="1" applyFill="1" applyAlignment="1" applyProtection="1"/>
    <xf numFmtId="164" fontId="79" fillId="0" borderId="0" xfId="31" applyNumberFormat="1" applyFont="1" applyFill="1" applyAlignment="1" applyProtection="1"/>
    <xf numFmtId="164" fontId="5" fillId="0" borderId="0" xfId="3" applyFont="1" applyAlignment="1" applyProtection="1">
      <alignment horizontal="center" vertical="center"/>
    </xf>
    <xf numFmtId="0" fontId="9" fillId="0" borderId="34" xfId="5" applyFont="1" applyBorder="1" applyAlignment="1">
      <alignment horizontal="center" vertical="top" wrapText="1"/>
    </xf>
    <xf numFmtId="0" fontId="9" fillId="0" borderId="35" xfId="5" applyFont="1" applyBorder="1" applyAlignment="1">
      <alignment horizontal="center" vertical="top" wrapText="1"/>
    </xf>
    <xf numFmtId="0" fontId="9" fillId="0" borderId="36" xfId="5" applyFont="1" applyBorder="1" applyAlignment="1">
      <alignment horizontal="center" vertical="top" wrapText="1"/>
    </xf>
    <xf numFmtId="0" fontId="16" fillId="2" borderId="37" xfId="5" applyFont="1" applyFill="1" applyBorder="1" applyAlignment="1">
      <alignment horizontal="left" vertical="center" wrapText="1"/>
    </xf>
    <xf numFmtId="0" fontId="16" fillId="3" borderId="38" xfId="5" applyFont="1" applyFill="1" applyBorder="1" applyAlignment="1">
      <alignment vertical="center" wrapText="1"/>
    </xf>
    <xf numFmtId="0" fontId="16" fillId="3" borderId="39" xfId="5" applyFont="1" applyFill="1" applyBorder="1" applyAlignment="1">
      <alignment vertical="center" wrapText="1"/>
    </xf>
    <xf numFmtId="0" fontId="16" fillId="3" borderId="40" xfId="5" applyFont="1" applyFill="1" applyBorder="1" applyAlignment="1">
      <alignment vertical="center" wrapText="1"/>
    </xf>
    <xf numFmtId="0" fontId="16" fillId="3" borderId="41" xfId="5" applyFont="1" applyFill="1" applyBorder="1" applyAlignment="1">
      <alignment vertical="center" wrapText="1"/>
    </xf>
    <xf numFmtId="0" fontId="16" fillId="3" borderId="0" xfId="5" applyFont="1" applyFill="1" applyAlignment="1">
      <alignment vertical="center" wrapText="1"/>
    </xf>
    <xf numFmtId="0" fontId="16" fillId="3" borderId="28" xfId="5" applyFont="1" applyFill="1" applyBorder="1" applyAlignment="1">
      <alignment vertical="center" wrapText="1"/>
    </xf>
    <xf numFmtId="0" fontId="16" fillId="3" borderId="42" xfId="5" applyFont="1" applyFill="1" applyBorder="1" applyAlignment="1">
      <alignment vertical="center" wrapText="1"/>
    </xf>
    <xf numFmtId="0" fontId="16" fillId="3" borderId="43" xfId="5" applyFont="1" applyFill="1" applyBorder="1" applyAlignment="1">
      <alignment vertical="center" wrapText="1"/>
    </xf>
    <xf numFmtId="0" fontId="16" fillId="3" borderId="44" xfId="5" applyFont="1" applyFill="1" applyBorder="1" applyAlignment="1">
      <alignment vertical="center" wrapText="1"/>
    </xf>
    <xf numFmtId="0" fontId="8" fillId="0" borderId="20" xfId="5" applyFont="1" applyBorder="1" applyAlignment="1">
      <alignment horizontal="center" vertical="center" wrapText="1"/>
    </xf>
    <xf numFmtId="0" fontId="8" fillId="0" borderId="24" xfId="5" applyFont="1" applyBorder="1" applyAlignment="1">
      <alignment horizontal="center" vertical="center" wrapText="1"/>
    </xf>
    <xf numFmtId="0" fontId="8" fillId="0" borderId="25" xfId="5" applyFont="1" applyBorder="1" applyAlignment="1">
      <alignment horizontal="center" vertical="center" wrapText="1"/>
    </xf>
    <xf numFmtId="0" fontId="8" fillId="0" borderId="26" xfId="5" applyFont="1" applyBorder="1" applyAlignment="1">
      <alignment horizontal="center" vertical="center" wrapText="1"/>
    </xf>
    <xf numFmtId="0" fontId="8" fillId="0" borderId="27" xfId="5" applyFont="1" applyBorder="1" applyAlignment="1">
      <alignment horizontal="center" vertical="center" wrapText="1"/>
    </xf>
    <xf numFmtId="0" fontId="8" fillId="0" borderId="0" xfId="5" applyFont="1" applyAlignment="1">
      <alignment horizontal="center" vertical="center" wrapText="1"/>
    </xf>
    <xf numFmtId="0" fontId="8" fillId="0" borderId="28" xfId="5" applyFont="1" applyBorder="1" applyAlignment="1">
      <alignment horizontal="center" vertical="center" wrapText="1"/>
    </xf>
    <xf numFmtId="0" fontId="8" fillId="0" borderId="29" xfId="5" applyFont="1" applyBorder="1" applyAlignment="1">
      <alignment horizontal="center" vertical="center" wrapText="1"/>
    </xf>
    <xf numFmtId="0" fontId="8" fillId="0" borderId="30" xfId="5" applyFont="1" applyBorder="1" applyAlignment="1">
      <alignment horizontal="center" vertical="center" wrapText="1"/>
    </xf>
    <xf numFmtId="0" fontId="8" fillId="0" borderId="31" xfId="5" applyFont="1" applyBorder="1" applyAlignment="1">
      <alignment horizontal="center" vertical="center" wrapText="1"/>
    </xf>
    <xf numFmtId="0" fontId="7" fillId="0" borderId="20" xfId="5" applyFont="1" applyBorder="1" applyAlignment="1">
      <alignment horizontal="center" vertical="center" wrapText="1"/>
    </xf>
    <xf numFmtId="0" fontId="7" fillId="0" borderId="22" xfId="5" applyFont="1" applyBorder="1" applyAlignment="1">
      <alignment horizontal="center" vertical="center" wrapText="1"/>
    </xf>
    <xf numFmtId="0" fontId="8" fillId="0" borderId="22" xfId="5" applyFont="1" applyBorder="1" applyAlignment="1">
      <alignment horizontal="center" vertical="center" wrapText="1"/>
    </xf>
    <xf numFmtId="0" fontId="8" fillId="0" borderId="23" xfId="5" applyFont="1" applyBorder="1" applyAlignment="1">
      <alignment horizontal="center" vertical="center" wrapText="1"/>
    </xf>
    <xf numFmtId="0" fontId="8" fillId="0" borderId="32" xfId="5" applyFont="1" applyBorder="1" applyAlignment="1">
      <alignment horizontal="center" vertical="center" wrapText="1"/>
    </xf>
    <xf numFmtId="0" fontId="15" fillId="0" borderId="24" xfId="5" applyFont="1" applyBorder="1" applyAlignment="1">
      <alignment horizontal="center" vertical="center" wrapText="1"/>
    </xf>
    <xf numFmtId="0" fontId="15" fillId="0" borderId="25" xfId="5" applyFont="1" applyBorder="1" applyAlignment="1">
      <alignment horizontal="center" vertical="center" wrapText="1"/>
    </xf>
    <xf numFmtId="0" fontId="15" fillId="0" borderId="26" xfId="5" applyFont="1" applyBorder="1" applyAlignment="1">
      <alignment horizontal="center" vertical="center" wrapText="1"/>
    </xf>
    <xf numFmtId="0" fontId="15" fillId="0" borderId="27" xfId="5" applyFont="1" applyBorder="1" applyAlignment="1">
      <alignment horizontal="center" vertical="center" wrapText="1"/>
    </xf>
    <xf numFmtId="0" fontId="15" fillId="0" borderId="0" xfId="5" applyFont="1" applyAlignment="1">
      <alignment horizontal="center" vertical="center" wrapText="1"/>
    </xf>
    <xf numFmtId="0" fontId="15" fillId="0" borderId="28" xfId="5" applyFont="1" applyBorder="1" applyAlignment="1">
      <alignment horizontal="center" vertical="center" wrapText="1"/>
    </xf>
    <xf numFmtId="0" fontId="15" fillId="0" borderId="29" xfId="5" applyFont="1" applyBorder="1" applyAlignment="1">
      <alignment horizontal="center" vertical="center" wrapText="1"/>
    </xf>
    <xf numFmtId="0" fontId="15" fillId="0" borderId="30" xfId="5" applyFont="1" applyBorder="1" applyAlignment="1">
      <alignment horizontal="center" vertical="center" wrapText="1"/>
    </xf>
    <xf numFmtId="0" fontId="15" fillId="0" borderId="31" xfId="5" applyFont="1" applyBorder="1" applyAlignment="1">
      <alignment horizontal="center" vertical="center" wrapText="1"/>
    </xf>
    <xf numFmtId="0" fontId="8" fillId="0" borderId="16" xfId="5" applyFont="1" applyBorder="1" applyAlignment="1">
      <alignment horizontal="center" vertical="top" wrapText="1"/>
    </xf>
    <xf numFmtId="0" fontId="8" fillId="0" borderId="17" xfId="5" applyFont="1" applyBorder="1" applyAlignment="1">
      <alignment horizontal="center" vertical="top" wrapText="1"/>
    </xf>
    <xf numFmtId="0" fontId="7" fillId="0" borderId="18" xfId="5" applyFont="1" applyBorder="1" applyAlignment="1">
      <alignment horizontal="center" vertical="top"/>
    </xf>
    <xf numFmtId="0" fontId="12" fillId="0" borderId="19" xfId="5" applyFont="1" applyBorder="1" applyAlignment="1">
      <alignment horizontal="center" vertical="center" wrapText="1"/>
    </xf>
    <xf numFmtId="0" fontId="8" fillId="0" borderId="4" xfId="5" applyFont="1" applyBorder="1" applyAlignment="1">
      <alignment horizontal="center" vertical="top" wrapText="1"/>
    </xf>
    <xf numFmtId="0" fontId="8" fillId="0" borderId="12" xfId="5" applyFont="1" applyBorder="1" applyAlignment="1">
      <alignment horizontal="center" vertical="top" wrapText="1"/>
    </xf>
    <xf numFmtId="0" fontId="6" fillId="0" borderId="5" xfId="5" applyBorder="1" applyAlignment="1">
      <alignment horizontal="center"/>
    </xf>
    <xf numFmtId="0" fontId="6" fillId="0" borderId="6" xfId="5" applyBorder="1" applyAlignment="1">
      <alignment horizontal="center"/>
    </xf>
    <xf numFmtId="0" fontId="6" fillId="0" borderId="13" xfId="5" applyBorder="1" applyAlignment="1">
      <alignment horizontal="center"/>
    </xf>
    <xf numFmtId="0" fontId="6" fillId="0" borderId="9" xfId="5" applyBorder="1" applyAlignment="1">
      <alignment horizontal="center"/>
    </xf>
    <xf numFmtId="0" fontId="6" fillId="0" borderId="10" xfId="5" applyBorder="1" applyAlignment="1">
      <alignment horizontal="center"/>
    </xf>
    <xf numFmtId="0" fontId="6" fillId="0" borderId="14" xfId="5" applyBorder="1" applyAlignment="1">
      <alignment horizontal="center"/>
    </xf>
    <xf numFmtId="0" fontId="8" fillId="0" borderId="15" xfId="5" applyFont="1" applyBorder="1" applyAlignment="1">
      <alignment horizontal="center" vertical="top" wrapText="1"/>
    </xf>
    <xf numFmtId="0" fontId="8" fillId="0" borderId="8" xfId="5" applyFont="1" applyBorder="1" applyAlignment="1">
      <alignment horizontal="center" vertical="top" wrapText="1"/>
    </xf>
    <xf numFmtId="0" fontId="8" fillId="0" borderId="8" xfId="5" applyFont="1" applyBorder="1" applyAlignment="1">
      <alignment horizontal="center" vertical="center" wrapText="1"/>
    </xf>
    <xf numFmtId="0" fontId="8" fillId="0" borderId="5" xfId="5" applyFont="1" applyBorder="1" applyAlignment="1">
      <alignment horizontal="center" vertical="top" wrapText="1"/>
    </xf>
    <xf numFmtId="0" fontId="8" fillId="0" borderId="6" xfId="5" applyFont="1" applyBorder="1" applyAlignment="1">
      <alignment horizontal="center" vertical="top" wrapText="1"/>
    </xf>
    <xf numFmtId="0" fontId="8" fillId="0" borderId="7" xfId="5" applyFont="1" applyBorder="1" applyAlignment="1">
      <alignment horizontal="center" vertical="top" wrapText="1"/>
    </xf>
    <xf numFmtId="0" fontId="8" fillId="0" borderId="9" xfId="5" applyFont="1" applyBorder="1" applyAlignment="1">
      <alignment horizontal="center" vertical="top" wrapText="1"/>
    </xf>
    <xf numFmtId="0" fontId="8" fillId="0" borderId="10" xfId="5" applyFont="1" applyBorder="1" applyAlignment="1">
      <alignment horizontal="center" vertical="top" wrapText="1"/>
    </xf>
    <xf numFmtId="0" fontId="8" fillId="0" borderId="11" xfId="5" applyFont="1" applyBorder="1" applyAlignment="1">
      <alignment horizontal="center" vertical="top" wrapText="1"/>
    </xf>
    <xf numFmtId="0" fontId="8" fillId="0" borderId="3" xfId="5" applyFont="1" applyBorder="1" applyAlignment="1">
      <alignment horizontal="center" vertical="top" wrapText="1"/>
    </xf>
    <xf numFmtId="0" fontId="8" fillId="0" borderId="0" xfId="5" applyFont="1" applyAlignment="1">
      <alignment horizontal="center" vertical="top" wrapText="1"/>
    </xf>
    <xf numFmtId="0" fontId="9" fillId="0" borderId="0" xfId="5" applyFont="1" applyAlignment="1">
      <alignment horizontal="center" vertical="center"/>
    </xf>
    <xf numFmtId="0" fontId="10" fillId="0" borderId="0" xfId="5" applyFont="1" applyAlignment="1">
      <alignment horizontal="center" vertical="center"/>
    </xf>
    <xf numFmtId="164" fontId="11" fillId="0" borderId="1" xfId="6" applyFont="1" applyBorder="1" applyAlignment="1" applyProtection="1">
      <alignment horizontal="center" vertical="center"/>
    </xf>
    <xf numFmtId="0" fontId="12" fillId="0" borderId="2" xfId="5" applyFont="1" applyBorder="1" applyAlignment="1">
      <alignment horizontal="center" vertical="center" wrapText="1"/>
    </xf>
    <xf numFmtId="165" fontId="26" fillId="7" borderId="48" xfId="3" applyNumberFormat="1" applyFont="1" applyFill="1" applyBorder="1" applyAlignment="1" applyProtection="1">
      <alignment horizontal="center" vertical="center"/>
    </xf>
    <xf numFmtId="0" fontId="30" fillId="0" borderId="67" xfId="8" applyFont="1" applyBorder="1" applyAlignment="1">
      <alignment horizontal="left" vertical="center" wrapText="1"/>
    </xf>
    <xf numFmtId="0" fontId="30" fillId="0" borderId="68" xfId="8" applyFont="1" applyBorder="1" applyAlignment="1">
      <alignment horizontal="left" vertical="center" wrapText="1"/>
    </xf>
    <xf numFmtId="0" fontId="30" fillId="0" borderId="69" xfId="8" applyFont="1" applyBorder="1" applyAlignment="1">
      <alignment horizontal="left" vertical="center" wrapText="1"/>
    </xf>
    <xf numFmtId="164" fontId="34" fillId="0" borderId="70" xfId="11" applyFont="1" applyBorder="1" applyAlignment="1" applyProtection="1">
      <alignment horizontal="left" vertical="center" wrapText="1"/>
    </xf>
    <xf numFmtId="164" fontId="34" fillId="0" borderId="71" xfId="11" applyFont="1" applyBorder="1" applyAlignment="1" applyProtection="1">
      <alignment horizontal="left" vertical="center" wrapText="1"/>
    </xf>
    <xf numFmtId="164" fontId="34" fillId="0" borderId="72" xfId="11" applyFont="1" applyBorder="1" applyAlignment="1" applyProtection="1">
      <alignment horizontal="left" vertical="center" wrapText="1"/>
    </xf>
    <xf numFmtId="164" fontId="34" fillId="0" borderId="66" xfId="12" applyFont="1" applyBorder="1" applyAlignment="1" applyProtection="1">
      <alignment horizontal="center" vertical="center" wrapText="1"/>
    </xf>
    <xf numFmtId="164" fontId="27" fillId="4" borderId="64" xfId="7" applyFont="1" applyFill="1" applyBorder="1" applyAlignment="1" applyProtection="1">
      <alignment horizontal="center" vertical="center" wrapText="1"/>
    </xf>
    <xf numFmtId="164" fontId="27" fillId="4" borderId="48" xfId="7" applyFont="1" applyFill="1" applyBorder="1" applyAlignment="1" applyProtection="1">
      <alignment horizontal="center" vertical="center" wrapText="1"/>
    </xf>
    <xf numFmtId="164" fontId="26" fillId="6" borderId="52" xfId="7" applyFont="1" applyFill="1" applyBorder="1" applyAlignment="1" applyProtection="1">
      <alignment horizontal="left" vertical="center" wrapText="1"/>
    </xf>
    <xf numFmtId="164" fontId="26" fillId="6" borderId="53" xfId="7" applyFont="1" applyFill="1" applyBorder="1" applyAlignment="1" applyProtection="1">
      <alignment horizontal="left" vertical="center" wrapText="1"/>
    </xf>
    <xf numFmtId="165" fontId="26" fillId="6" borderId="53" xfId="7" applyNumberFormat="1" applyFont="1" applyFill="1" applyBorder="1" applyAlignment="1" applyProtection="1">
      <alignment horizontal="left" vertical="center" wrapText="1"/>
    </xf>
    <xf numFmtId="164" fontId="26" fillId="6" borderId="54" xfId="7" applyFont="1" applyFill="1" applyBorder="1" applyAlignment="1" applyProtection="1">
      <alignment horizontal="left" vertical="center" wrapText="1"/>
    </xf>
    <xf numFmtId="164" fontId="26" fillId="0" borderId="52" xfId="7" applyFont="1" applyBorder="1" applyAlignment="1" applyProtection="1">
      <alignment horizontal="left" vertical="center" wrapText="1"/>
    </xf>
    <xf numFmtId="164" fontId="26" fillId="0" borderId="53" xfId="7" applyFont="1" applyBorder="1" applyAlignment="1" applyProtection="1">
      <alignment horizontal="left" vertical="center" wrapText="1"/>
    </xf>
    <xf numFmtId="165" fontId="26" fillId="0" borderId="53" xfId="7" applyNumberFormat="1" applyFont="1" applyBorder="1" applyAlignment="1" applyProtection="1">
      <alignment horizontal="left" vertical="center" wrapText="1"/>
    </xf>
    <xf numFmtId="164" fontId="26" fillId="0" borderId="54" xfId="7" applyFont="1" applyBorder="1" applyAlignment="1" applyProtection="1">
      <alignment horizontal="left" vertical="center" wrapText="1"/>
    </xf>
    <xf numFmtId="164" fontId="26" fillId="0" borderId="59" xfId="7" applyFont="1" applyBorder="1" applyAlignment="1" applyProtection="1">
      <alignment horizontal="left" vertical="center" wrapText="1"/>
    </xf>
    <xf numFmtId="164" fontId="26" fillId="0" borderId="60" xfId="7" applyFont="1" applyBorder="1" applyAlignment="1" applyProtection="1">
      <alignment horizontal="left" vertical="center" wrapText="1"/>
    </xf>
    <xf numFmtId="165" fontId="26" fillId="0" borderId="60" xfId="7" applyNumberFormat="1" applyFont="1" applyBorder="1" applyAlignment="1" applyProtection="1">
      <alignment horizontal="left" vertical="center" wrapText="1"/>
    </xf>
    <xf numFmtId="164" fontId="26" fillId="0" borderId="61" xfId="7" applyFont="1" applyBorder="1" applyAlignment="1" applyProtection="1">
      <alignment horizontal="left" vertical="center" wrapText="1"/>
    </xf>
    <xf numFmtId="164" fontId="20" fillId="4" borderId="55" xfId="7" applyFont="1" applyFill="1" applyBorder="1" applyAlignment="1" applyProtection="1">
      <alignment horizontal="center" vertical="center" wrapText="1"/>
    </xf>
    <xf numFmtId="164" fontId="20" fillId="4" borderId="56" xfId="7" applyFont="1" applyFill="1" applyBorder="1" applyAlignment="1" applyProtection="1">
      <alignment horizontal="center" vertical="center" wrapText="1"/>
    </xf>
    <xf numFmtId="165" fontId="20" fillId="4" borderId="56" xfId="7" applyNumberFormat="1" applyFont="1" applyFill="1" applyBorder="1" applyAlignment="1" applyProtection="1">
      <alignment horizontal="center" vertical="center" wrapText="1"/>
    </xf>
    <xf numFmtId="165" fontId="20" fillId="4" borderId="57" xfId="7" applyNumberFormat="1" applyFont="1" applyFill="1" applyBorder="1" applyAlignment="1" applyProtection="1">
      <alignment horizontal="center" vertical="center" wrapText="1"/>
    </xf>
    <xf numFmtId="164" fontId="20" fillId="4" borderId="62" xfId="7" applyFont="1" applyFill="1" applyBorder="1" applyAlignment="1" applyProtection="1">
      <alignment horizontal="center" vertical="center" wrapText="1"/>
    </xf>
    <xf numFmtId="164" fontId="20" fillId="4" borderId="1" xfId="7" applyFont="1" applyFill="1" applyBorder="1" applyAlignment="1" applyProtection="1">
      <alignment horizontal="center" vertical="center" wrapText="1"/>
    </xf>
    <xf numFmtId="165" fontId="20" fillId="4" borderId="1" xfId="7" applyNumberFormat="1" applyFont="1" applyFill="1" applyBorder="1" applyAlignment="1" applyProtection="1">
      <alignment horizontal="center" vertical="center" wrapText="1"/>
    </xf>
    <xf numFmtId="165" fontId="20" fillId="4" borderId="63" xfId="7" applyNumberFormat="1" applyFont="1" applyFill="1" applyBorder="1" applyAlignment="1" applyProtection="1">
      <alignment horizontal="center" vertical="center" wrapText="1"/>
    </xf>
    <xf numFmtId="164" fontId="27" fillId="4" borderId="65" xfId="7" applyFont="1" applyFill="1" applyBorder="1" applyAlignment="1" applyProtection="1">
      <alignment horizontal="center" vertical="center" wrapText="1"/>
    </xf>
    <xf numFmtId="165" fontId="27" fillId="4" borderId="64" xfId="7" applyNumberFormat="1" applyFont="1" applyFill="1" applyBorder="1" applyAlignment="1" applyProtection="1">
      <alignment horizontal="center" vertical="center" wrapText="1"/>
    </xf>
    <xf numFmtId="165" fontId="27" fillId="4" borderId="65" xfId="7" applyNumberFormat="1" applyFont="1" applyFill="1" applyBorder="1" applyAlignment="1" applyProtection="1">
      <alignment horizontal="center" vertical="center" wrapText="1"/>
    </xf>
    <xf numFmtId="165" fontId="26" fillId="7" borderId="48" xfId="7" applyNumberFormat="1" applyFont="1" applyFill="1" applyBorder="1" applyAlignment="1" applyProtection="1">
      <alignment horizontal="center" vertical="center" wrapText="1"/>
    </xf>
    <xf numFmtId="164" fontId="26" fillId="7" borderId="48" xfId="7" applyFont="1" applyFill="1" applyBorder="1" applyAlignment="1" applyProtection="1">
      <alignment horizontal="center" vertical="center" wrapText="1"/>
    </xf>
    <xf numFmtId="164" fontId="26" fillId="6" borderId="49" xfId="7" applyFont="1" applyFill="1" applyBorder="1" applyAlignment="1" applyProtection="1">
      <alignment horizontal="left" vertical="center"/>
    </xf>
    <xf numFmtId="164" fontId="26" fillId="6" borderId="50" xfId="7" applyFont="1" applyFill="1" applyBorder="1" applyAlignment="1" applyProtection="1">
      <alignment horizontal="left" vertical="center"/>
    </xf>
    <xf numFmtId="165" fontId="26" fillId="6" borderId="50" xfId="7" applyNumberFormat="1" applyFont="1" applyFill="1" applyBorder="1" applyAlignment="1" applyProtection="1">
      <alignment horizontal="left" vertical="center"/>
    </xf>
    <xf numFmtId="164" fontId="26" fillId="6" borderId="51" xfId="7" applyFont="1" applyFill="1" applyBorder="1" applyAlignment="1" applyProtection="1">
      <alignment horizontal="left" vertical="center"/>
    </xf>
    <xf numFmtId="164" fontId="20" fillId="4" borderId="45" xfId="3" applyFont="1" applyFill="1" applyBorder="1" applyAlignment="1" applyProtection="1">
      <alignment horizontal="center" vertical="center"/>
    </xf>
    <xf numFmtId="164" fontId="20" fillId="4" borderId="46" xfId="3" applyFont="1" applyFill="1" applyBorder="1" applyAlignment="1" applyProtection="1">
      <alignment horizontal="center" vertical="center"/>
    </xf>
    <xf numFmtId="165" fontId="20" fillId="4" borderId="46" xfId="3" applyNumberFormat="1" applyFont="1" applyFill="1" applyBorder="1" applyAlignment="1" applyProtection="1">
      <alignment horizontal="center" vertical="center"/>
    </xf>
    <xf numFmtId="164" fontId="20" fillId="4" borderId="47" xfId="3" applyFont="1" applyFill="1" applyBorder="1" applyAlignment="1" applyProtection="1">
      <alignment horizontal="center" vertical="center"/>
    </xf>
    <xf numFmtId="164" fontId="22" fillId="5" borderId="48" xfId="3" applyFont="1" applyFill="1" applyBorder="1" applyAlignment="1" applyProtection="1">
      <alignment horizontal="center" vertical="center" wrapText="1"/>
    </xf>
    <xf numFmtId="165" fontId="22" fillId="5" borderId="48" xfId="3" applyNumberFormat="1" applyFont="1" applyFill="1" applyBorder="1" applyAlignment="1" applyProtection="1">
      <alignment horizontal="center" vertical="center" wrapText="1"/>
    </xf>
    <xf numFmtId="165" fontId="22" fillId="5" borderId="45" xfId="3" applyNumberFormat="1" applyFont="1" applyFill="1" applyBorder="1" applyAlignment="1" applyProtection="1">
      <alignment horizontal="center" vertical="top" wrapText="1"/>
    </xf>
    <xf numFmtId="165" fontId="22" fillId="5" borderId="46" xfId="3" applyNumberFormat="1" applyFont="1" applyFill="1" applyBorder="1" applyAlignment="1" applyProtection="1">
      <alignment horizontal="center" vertical="top" wrapText="1"/>
    </xf>
    <xf numFmtId="164" fontId="22" fillId="5" borderId="46" xfId="3" applyFont="1" applyFill="1" applyBorder="1" applyAlignment="1" applyProtection="1">
      <alignment horizontal="center" vertical="top" wrapText="1"/>
    </xf>
    <xf numFmtId="164" fontId="22" fillId="5" borderId="47" xfId="3" applyFont="1" applyFill="1" applyBorder="1" applyAlignment="1" applyProtection="1">
      <alignment horizontal="center" vertical="top" wrapText="1"/>
    </xf>
    <xf numFmtId="164" fontId="20" fillId="4" borderId="45" xfId="7" applyFont="1" applyFill="1" applyBorder="1" applyAlignment="1" applyProtection="1">
      <alignment horizontal="center" vertical="center"/>
    </xf>
    <xf numFmtId="164" fontId="20" fillId="4" borderId="46" xfId="7" applyFont="1" applyFill="1" applyBorder="1" applyAlignment="1" applyProtection="1">
      <alignment horizontal="center" vertical="center"/>
    </xf>
    <xf numFmtId="165" fontId="20" fillId="4" borderId="46" xfId="7" applyNumberFormat="1" applyFont="1" applyFill="1" applyBorder="1" applyAlignment="1" applyProtection="1">
      <alignment horizontal="center" vertical="center"/>
    </xf>
    <xf numFmtId="164" fontId="20" fillId="4" borderId="47" xfId="7" applyFont="1" applyFill="1" applyBorder="1" applyAlignment="1" applyProtection="1">
      <alignment horizontal="center" vertical="center"/>
    </xf>
    <xf numFmtId="0" fontId="39" fillId="0" borderId="66" xfId="14" applyFont="1" applyBorder="1" applyAlignment="1">
      <alignment horizontal="left" vertical="center" wrapText="1"/>
    </xf>
    <xf numFmtId="0" fontId="39" fillId="0" borderId="66" xfId="14" applyFont="1" applyBorder="1" applyAlignment="1">
      <alignment horizontal="center" vertical="center" wrapText="1"/>
    </xf>
    <xf numFmtId="0" fontId="35" fillId="10" borderId="66" xfId="11" applyNumberFormat="1" applyFont="1" applyFill="1" applyBorder="1" applyAlignment="1" applyProtection="1">
      <alignment horizontal="center" vertical="center"/>
    </xf>
    <xf numFmtId="0" fontId="35" fillId="10" borderId="66" xfId="12" applyNumberFormat="1" applyFont="1" applyFill="1" applyBorder="1" applyAlignment="1" applyProtection="1">
      <alignment horizontal="center" vertical="center" wrapText="1"/>
    </xf>
    <xf numFmtId="0" fontId="44" fillId="9" borderId="69" xfId="12" applyNumberFormat="1" applyFont="1" applyFill="1" applyBorder="1" applyAlignment="1" applyProtection="1">
      <alignment horizontal="center" vertical="center" wrapText="1"/>
    </xf>
    <xf numFmtId="0" fontId="44" fillId="9" borderId="66" xfId="12" applyNumberFormat="1" applyFont="1" applyFill="1" applyBorder="1" applyAlignment="1" applyProtection="1">
      <alignment horizontal="center" vertical="center" wrapText="1"/>
    </xf>
    <xf numFmtId="0" fontId="35" fillId="11" borderId="74" xfId="12" applyNumberFormat="1" applyFont="1" applyFill="1" applyBorder="1" applyAlignment="1" applyProtection="1">
      <alignment horizontal="left" vertical="center" wrapText="1"/>
    </xf>
    <xf numFmtId="0" fontId="35" fillId="11" borderId="75" xfId="12" applyNumberFormat="1" applyFont="1" applyFill="1" applyBorder="1" applyAlignment="1" applyProtection="1">
      <alignment horizontal="left" vertical="center" wrapText="1"/>
    </xf>
    <xf numFmtId="0" fontId="44" fillId="9" borderId="68" xfId="12" applyNumberFormat="1" applyFont="1" applyFill="1" applyBorder="1" applyAlignment="1" applyProtection="1">
      <alignment horizontal="center" vertical="center" wrapText="1"/>
    </xf>
    <xf numFmtId="0" fontId="44" fillId="9" borderId="67" xfId="12" applyNumberFormat="1" applyFont="1" applyFill="1" applyBorder="1" applyAlignment="1" applyProtection="1">
      <alignment horizontal="center" vertical="center" wrapText="1"/>
    </xf>
    <xf numFmtId="0" fontId="35" fillId="11" borderId="73" xfId="12" applyNumberFormat="1" applyFont="1" applyFill="1" applyBorder="1" applyAlignment="1" applyProtection="1">
      <alignment horizontal="left" vertical="center"/>
    </xf>
    <xf numFmtId="0" fontId="44" fillId="9" borderId="66" xfId="11" applyNumberFormat="1" applyFont="1" applyFill="1" applyBorder="1" applyAlignment="1" applyProtection="1">
      <alignment horizontal="center" vertical="center"/>
    </xf>
    <xf numFmtId="0" fontId="35" fillId="10" borderId="66" xfId="11" applyNumberFormat="1" applyFont="1" applyFill="1" applyBorder="1" applyAlignment="1" applyProtection="1">
      <alignment horizontal="center" vertical="center" wrapText="1"/>
    </xf>
    <xf numFmtId="0" fontId="44" fillId="9" borderId="66" xfId="12" applyNumberFormat="1" applyFont="1" applyFill="1" applyBorder="1" applyAlignment="1" applyProtection="1">
      <alignment horizontal="center" vertical="center"/>
    </xf>
    <xf numFmtId="164" fontId="26" fillId="6" borderId="59" xfId="7" applyFont="1" applyFill="1" applyBorder="1" applyAlignment="1" applyProtection="1">
      <alignment horizontal="left" vertical="center" wrapText="1"/>
    </xf>
    <xf numFmtId="164" fontId="26" fillId="6" borderId="60" xfId="7" applyFont="1" applyFill="1" applyBorder="1" applyAlignment="1" applyProtection="1">
      <alignment horizontal="left" vertical="center" wrapText="1"/>
    </xf>
    <xf numFmtId="165" fontId="26" fillId="6" borderId="60" xfId="7" applyNumberFormat="1" applyFont="1" applyFill="1" applyBorder="1" applyAlignment="1" applyProtection="1">
      <alignment horizontal="left" vertical="center" wrapText="1"/>
    </xf>
    <xf numFmtId="164" fontId="26" fillId="6" borderId="61" xfId="7" applyFont="1" applyFill="1" applyBorder="1" applyAlignment="1" applyProtection="1">
      <alignment horizontal="left" vertical="center" wrapText="1"/>
    </xf>
    <xf numFmtId="164" fontId="48" fillId="0" borderId="93" xfId="7" applyFont="1" applyBorder="1" applyAlignment="1" applyProtection="1">
      <alignment horizontal="center" vertical="center" wrapText="1"/>
    </xf>
    <xf numFmtId="164" fontId="48" fillId="0" borderId="94" xfId="7" applyFont="1" applyBorder="1" applyAlignment="1" applyProtection="1">
      <alignment horizontal="center" vertical="center" wrapText="1"/>
    </xf>
    <xf numFmtId="165" fontId="19" fillId="0" borderId="55" xfId="9" applyNumberFormat="1" applyFont="1" applyBorder="1" applyAlignment="1" applyProtection="1">
      <alignment horizontal="center" vertical="center" wrapText="1"/>
    </xf>
    <xf numFmtId="165" fontId="19" fillId="0" borderId="58" xfId="9" applyNumberFormat="1" applyFont="1" applyBorder="1" applyAlignment="1" applyProtection="1">
      <alignment horizontal="center" vertical="center" wrapText="1"/>
    </xf>
    <xf numFmtId="165" fontId="19" fillId="0" borderId="62" xfId="9" applyNumberFormat="1" applyFont="1" applyBorder="1" applyAlignment="1" applyProtection="1">
      <alignment horizontal="center" vertical="center" wrapText="1"/>
    </xf>
    <xf numFmtId="164" fontId="48" fillId="0" borderId="67" xfId="7" applyFont="1" applyBorder="1" applyAlignment="1" applyProtection="1">
      <alignment horizontal="center" vertical="center" wrapText="1"/>
    </xf>
    <xf numFmtId="164" fontId="48" fillId="0" borderId="68" xfId="7" applyFont="1" applyBorder="1" applyAlignment="1" applyProtection="1">
      <alignment horizontal="center" vertical="center" wrapText="1"/>
    </xf>
    <xf numFmtId="164" fontId="48" fillId="0" borderId="69" xfId="7" applyFont="1" applyBorder="1" applyAlignment="1" applyProtection="1">
      <alignment horizontal="center" vertical="center" wrapText="1"/>
    </xf>
    <xf numFmtId="165" fontId="19" fillId="0" borderId="65" xfId="9" applyNumberFormat="1" applyFont="1" applyBorder="1" applyAlignment="1" applyProtection="1">
      <alignment horizontal="center" vertical="center" wrapText="1"/>
    </xf>
    <xf numFmtId="165" fontId="19" fillId="0" borderId="79" xfId="9" applyNumberFormat="1" applyFont="1" applyBorder="1" applyAlignment="1" applyProtection="1">
      <alignment horizontal="center" vertical="center" wrapText="1"/>
    </xf>
    <xf numFmtId="165" fontId="19" fillId="0" borderId="64" xfId="9" applyNumberFormat="1" applyFont="1" applyBorder="1" applyAlignment="1" applyProtection="1">
      <alignment horizontal="center" vertical="center" wrapText="1"/>
    </xf>
    <xf numFmtId="164" fontId="19" fillId="0" borderId="65" xfId="7" quotePrefix="1" applyFont="1" applyBorder="1" applyAlignment="1" applyProtection="1">
      <alignment horizontal="center" vertical="center" wrapText="1"/>
    </xf>
    <xf numFmtId="164" fontId="19" fillId="0" borderId="79" xfId="7" quotePrefix="1" applyFont="1" applyBorder="1" applyAlignment="1" applyProtection="1">
      <alignment horizontal="center" vertical="center" wrapText="1"/>
    </xf>
    <xf numFmtId="164" fontId="19" fillId="0" borderId="64" xfId="7" quotePrefix="1" applyFont="1" applyBorder="1" applyAlignment="1" applyProtection="1">
      <alignment horizontal="center" vertical="center" wrapText="1"/>
    </xf>
    <xf numFmtId="164" fontId="19" fillId="0" borderId="67" xfId="7" applyFont="1" applyBorder="1" applyAlignment="1" applyProtection="1">
      <alignment horizontal="center" vertical="center" wrapText="1"/>
    </xf>
    <xf numFmtId="164" fontId="19" fillId="0" borderId="69" xfId="7" applyFont="1" applyBorder="1" applyAlignment="1" applyProtection="1">
      <alignment horizontal="center" vertical="center" wrapText="1"/>
    </xf>
    <xf numFmtId="166" fontId="31" fillId="0" borderId="65" xfId="16" applyNumberFormat="1" applyFont="1" applyBorder="1" applyAlignment="1" applyProtection="1">
      <alignment horizontal="right" vertical="center" wrapText="1"/>
    </xf>
    <xf numFmtId="166" fontId="31" fillId="0" borderId="64" xfId="16" applyNumberFormat="1" applyFont="1" applyBorder="1" applyAlignment="1" applyProtection="1">
      <alignment horizontal="right" vertical="center" wrapText="1"/>
    </xf>
    <xf numFmtId="164" fontId="19" fillId="0" borderId="48" xfId="7" applyFont="1" applyBorder="1" applyAlignment="1" applyProtection="1">
      <alignment horizontal="center" vertical="center" wrapText="1"/>
    </xf>
    <xf numFmtId="164" fontId="48" fillId="0" borderId="65" xfId="7" applyFont="1" applyBorder="1" applyAlignment="1" applyProtection="1">
      <alignment horizontal="left" vertical="center" wrapText="1"/>
    </xf>
    <xf numFmtId="164" fontId="48" fillId="0" borderId="79" xfId="7" applyFont="1" applyBorder="1" applyAlignment="1" applyProtection="1">
      <alignment horizontal="left" vertical="center" wrapText="1"/>
    </xf>
    <xf numFmtId="164" fontId="48" fillId="0" borderId="64" xfId="7" applyFont="1" applyBorder="1" applyAlignment="1" applyProtection="1">
      <alignment horizontal="left" vertical="center" wrapText="1"/>
    </xf>
    <xf numFmtId="164" fontId="48" fillId="0" borderId="80" xfId="7" applyFont="1" applyBorder="1" applyAlignment="1" applyProtection="1">
      <alignment horizontal="center" vertical="center" wrapText="1"/>
    </xf>
    <xf numFmtId="164" fontId="48" fillId="0" borderId="77" xfId="7" applyFont="1" applyBorder="1" applyAlignment="1" applyProtection="1">
      <alignment horizontal="center" vertical="center" wrapText="1"/>
    </xf>
    <xf numFmtId="164" fontId="48" fillId="0" borderId="78" xfId="7" applyFont="1" applyBorder="1" applyAlignment="1" applyProtection="1">
      <alignment horizontal="center" vertical="center" wrapText="1"/>
    </xf>
    <xf numFmtId="3" fontId="48" fillId="0" borderId="65" xfId="7" quotePrefix="1" applyNumberFormat="1" applyFont="1" applyBorder="1" applyAlignment="1" applyProtection="1">
      <alignment horizontal="center" vertical="center" wrapText="1"/>
    </xf>
    <xf numFmtId="3" fontId="48" fillId="0" borderId="79" xfId="7" quotePrefix="1" applyNumberFormat="1" applyFont="1" applyBorder="1" applyAlignment="1" applyProtection="1">
      <alignment horizontal="center" vertical="center" wrapText="1"/>
    </xf>
    <xf numFmtId="3" fontId="48" fillId="0" borderId="64" xfId="7" quotePrefix="1" applyNumberFormat="1" applyFont="1" applyBorder="1" applyAlignment="1" applyProtection="1">
      <alignment horizontal="center" vertical="center" wrapText="1"/>
    </xf>
    <xf numFmtId="164" fontId="48" fillId="0" borderId="66" xfId="7" applyFont="1" applyBorder="1" applyAlignment="1" applyProtection="1">
      <alignment horizontal="center" vertical="center" wrapText="1"/>
    </xf>
    <xf numFmtId="167" fontId="26" fillId="0" borderId="67" xfId="9" applyNumberFormat="1" applyFont="1" applyBorder="1" applyAlignment="1" applyProtection="1">
      <alignment horizontal="right" vertical="center" wrapText="1"/>
    </xf>
    <xf numFmtId="167" fontId="26" fillId="0" borderId="69" xfId="9" applyNumberFormat="1" applyFont="1" applyBorder="1" applyAlignment="1" applyProtection="1">
      <alignment horizontal="right" vertical="center" wrapText="1"/>
    </xf>
    <xf numFmtId="164" fontId="48" fillId="0" borderId="48" xfId="7" applyFont="1" applyBorder="1" applyAlignment="1" applyProtection="1">
      <alignment horizontal="center" vertical="center" wrapText="1"/>
    </xf>
    <xf numFmtId="164" fontId="48" fillId="0" borderId="66" xfId="7" applyFont="1" applyBorder="1" applyAlignment="1" applyProtection="1">
      <alignment horizontal="left" vertical="center" wrapText="1"/>
    </xf>
    <xf numFmtId="167" fontId="26" fillId="0" borderId="68" xfId="9" applyNumberFormat="1" applyFont="1" applyBorder="1" applyAlignment="1" applyProtection="1">
      <alignment horizontal="right" vertical="center" wrapText="1"/>
    </xf>
    <xf numFmtId="164" fontId="19" fillId="12" borderId="66" xfId="7" applyFont="1" applyFill="1" applyBorder="1" applyAlignment="1" applyProtection="1">
      <alignment horizontal="center" vertical="center" wrapText="1"/>
    </xf>
    <xf numFmtId="167" fontId="26" fillId="0" borderId="67" xfId="17" applyNumberFormat="1" applyFont="1" applyBorder="1" applyAlignment="1" applyProtection="1">
      <alignment horizontal="right" vertical="center" wrapText="1"/>
    </xf>
    <xf numFmtId="167" fontId="26" fillId="0" borderId="69" xfId="17" applyNumberFormat="1" applyFont="1" applyBorder="1" applyAlignment="1" applyProtection="1">
      <alignment horizontal="right" vertical="center" wrapText="1"/>
    </xf>
    <xf numFmtId="164" fontId="19" fillId="12" borderId="48" xfId="7" applyFont="1" applyFill="1" applyBorder="1" applyAlignment="1" applyProtection="1">
      <alignment horizontal="center" vertical="center" wrapText="1"/>
    </xf>
    <xf numFmtId="164" fontId="19" fillId="0" borderId="66" xfId="7" applyFont="1" applyBorder="1" applyAlignment="1" applyProtection="1">
      <alignment horizontal="center" vertical="center" wrapText="1"/>
    </xf>
    <xf numFmtId="164" fontId="48" fillId="12" borderId="67" xfId="7" applyFont="1" applyFill="1" applyBorder="1" applyAlignment="1" applyProtection="1">
      <alignment horizontal="center" vertical="center" wrapText="1"/>
    </xf>
    <xf numFmtId="164" fontId="48" fillId="12" borderId="68" xfId="7" applyFont="1" applyFill="1" applyBorder="1" applyAlignment="1" applyProtection="1">
      <alignment horizontal="center" vertical="center" wrapText="1"/>
    </xf>
    <xf numFmtId="164" fontId="48" fillId="12" borderId="69" xfId="7" applyFont="1" applyFill="1" applyBorder="1" applyAlignment="1" applyProtection="1">
      <alignment horizontal="center" vertical="center" wrapText="1"/>
    </xf>
    <xf numFmtId="164" fontId="48" fillId="12" borderId="48" xfId="7" applyFont="1" applyFill="1" applyBorder="1" applyAlignment="1" applyProtection="1">
      <alignment horizontal="center" vertical="center" wrapText="1"/>
    </xf>
    <xf numFmtId="164" fontId="27" fillId="4" borderId="79" xfId="7" applyFont="1" applyFill="1" applyBorder="1" applyAlignment="1" applyProtection="1">
      <alignment horizontal="center" vertical="center" wrapText="1"/>
    </xf>
    <xf numFmtId="165" fontId="27" fillId="4" borderId="79" xfId="7" applyNumberFormat="1" applyFont="1" applyFill="1" applyBorder="1" applyAlignment="1" applyProtection="1">
      <alignment horizontal="center" vertical="center" wrapText="1"/>
    </xf>
    <xf numFmtId="164" fontId="54" fillId="0" borderId="67" xfId="12" applyFont="1" applyBorder="1" applyAlignment="1" applyProtection="1">
      <alignment horizontal="left" vertical="center" wrapText="1"/>
    </xf>
    <xf numFmtId="164" fontId="54" fillId="0" borderId="68" xfId="12" applyFont="1" applyBorder="1" applyAlignment="1" applyProtection="1">
      <alignment horizontal="left" vertical="center" wrapText="1"/>
    </xf>
    <xf numFmtId="164" fontId="54" fillId="0" borderId="69" xfId="12" applyFont="1" applyBorder="1" applyAlignment="1" applyProtection="1">
      <alignment horizontal="left" vertical="center" wrapText="1"/>
    </xf>
    <xf numFmtId="164" fontId="27" fillId="4" borderId="64" xfId="21" applyFont="1" applyFill="1" applyBorder="1" applyAlignment="1" applyProtection="1">
      <alignment horizontal="center" vertical="center" wrapText="1"/>
    </xf>
    <xf numFmtId="164" fontId="27" fillId="4" borderId="65" xfId="21" applyFont="1" applyFill="1" applyBorder="1" applyAlignment="1" applyProtection="1">
      <alignment horizontal="center" vertical="center" wrapText="1"/>
    </xf>
    <xf numFmtId="164" fontId="27" fillId="4" borderId="79" xfId="21" applyFont="1" applyFill="1" applyBorder="1" applyAlignment="1" applyProtection="1">
      <alignment horizontal="center" vertical="center" wrapText="1"/>
    </xf>
    <xf numFmtId="164" fontId="26" fillId="7" borderId="48" xfId="21" applyFont="1" applyFill="1" applyBorder="1" applyAlignment="1" applyProtection="1">
      <alignment horizontal="center" vertical="center" wrapText="1"/>
    </xf>
    <xf numFmtId="165" fontId="26" fillId="7" borderId="48" xfId="19" applyNumberFormat="1" applyFont="1" applyFill="1" applyBorder="1" applyAlignment="1" applyProtection="1">
      <alignment horizontal="center" vertical="center"/>
    </xf>
    <xf numFmtId="164" fontId="26" fillId="6" borderId="52" xfId="21" applyFont="1" applyFill="1" applyBorder="1" applyAlignment="1" applyProtection="1">
      <alignment horizontal="left" vertical="center" wrapText="1"/>
    </xf>
    <xf numFmtId="164" fontId="26" fillId="6" borderId="53" xfId="21" applyFont="1" applyFill="1" applyBorder="1" applyAlignment="1" applyProtection="1">
      <alignment horizontal="left" vertical="center" wrapText="1"/>
    </xf>
    <xf numFmtId="165" fontId="26" fillId="6" borderId="53" xfId="21" applyNumberFormat="1" applyFont="1" applyFill="1" applyBorder="1" applyAlignment="1" applyProtection="1">
      <alignment horizontal="left" vertical="center" wrapText="1"/>
    </xf>
    <xf numFmtId="164" fontId="26" fillId="6" borderId="54" xfId="21" applyFont="1" applyFill="1" applyBorder="1" applyAlignment="1" applyProtection="1">
      <alignment horizontal="left" vertical="center" wrapText="1"/>
    </xf>
    <xf numFmtId="164" fontId="26" fillId="6" borderId="59" xfId="21" applyFont="1" applyFill="1" applyBorder="1" applyAlignment="1" applyProtection="1">
      <alignment horizontal="left" vertical="center" wrapText="1"/>
    </xf>
    <xf numFmtId="164" fontId="26" fillId="6" borderId="60" xfId="21" applyFont="1" applyFill="1" applyBorder="1" applyAlignment="1" applyProtection="1">
      <alignment horizontal="left" vertical="center" wrapText="1"/>
    </xf>
    <xf numFmtId="165" fontId="26" fillId="6" borderId="60" xfId="21" applyNumberFormat="1" applyFont="1" applyFill="1" applyBorder="1" applyAlignment="1" applyProtection="1">
      <alignment horizontal="left" vertical="center" wrapText="1"/>
    </xf>
    <xf numFmtId="164" fontId="26" fillId="6" borderId="61" xfId="21" applyFont="1" applyFill="1" applyBorder="1" applyAlignment="1" applyProtection="1">
      <alignment horizontal="left" vertical="center" wrapText="1"/>
    </xf>
    <xf numFmtId="164" fontId="20" fillId="4" borderId="55" xfId="21" applyFont="1" applyFill="1" applyBorder="1" applyAlignment="1" applyProtection="1">
      <alignment horizontal="center" vertical="center" wrapText="1"/>
    </xf>
    <xf numFmtId="164" fontId="20" fillId="4" borderId="56" xfId="21" applyFont="1" applyFill="1" applyBorder="1" applyAlignment="1" applyProtection="1">
      <alignment horizontal="center" vertical="center" wrapText="1"/>
    </xf>
    <xf numFmtId="165" fontId="20" fillId="4" borderId="56" xfId="21" applyNumberFormat="1" applyFont="1" applyFill="1" applyBorder="1" applyAlignment="1" applyProtection="1">
      <alignment horizontal="center" vertical="center" wrapText="1"/>
    </xf>
    <xf numFmtId="165" fontId="20" fillId="4" borderId="57" xfId="21" applyNumberFormat="1" applyFont="1" applyFill="1" applyBorder="1" applyAlignment="1" applyProtection="1">
      <alignment horizontal="center" vertical="center" wrapText="1"/>
    </xf>
    <xf numFmtId="164" fontId="20" fillId="4" borderId="62" xfId="21" applyFont="1" applyFill="1" applyBorder="1" applyAlignment="1" applyProtection="1">
      <alignment horizontal="center" vertical="center" wrapText="1"/>
    </xf>
    <xf numFmtId="164" fontId="20" fillId="4" borderId="1" xfId="21" applyFont="1" applyFill="1" applyBorder="1" applyAlignment="1" applyProtection="1">
      <alignment horizontal="center" vertical="center" wrapText="1"/>
    </xf>
    <xf numFmtId="165" fontId="20" fillId="4" borderId="1" xfId="21" applyNumberFormat="1" applyFont="1" applyFill="1" applyBorder="1" applyAlignment="1" applyProtection="1">
      <alignment horizontal="center" vertical="center" wrapText="1"/>
    </xf>
    <xf numFmtId="165" fontId="20" fillId="4" borderId="63" xfId="21" applyNumberFormat="1" applyFont="1" applyFill="1" applyBorder="1" applyAlignment="1" applyProtection="1">
      <alignment horizontal="center" vertical="center" wrapText="1"/>
    </xf>
    <xf numFmtId="165" fontId="27" fillId="4" borderId="64" xfId="21" applyNumberFormat="1" applyFont="1" applyFill="1" applyBorder="1" applyAlignment="1" applyProtection="1">
      <alignment horizontal="center" vertical="center" wrapText="1"/>
    </xf>
    <xf numFmtId="165" fontId="27" fillId="4" borderId="65" xfId="21" applyNumberFormat="1" applyFont="1" applyFill="1" applyBorder="1" applyAlignment="1" applyProtection="1">
      <alignment horizontal="center" vertical="center" wrapText="1"/>
    </xf>
    <xf numFmtId="165" fontId="27" fillId="4" borderId="79" xfId="21" applyNumberFormat="1" applyFont="1" applyFill="1" applyBorder="1" applyAlignment="1" applyProtection="1">
      <alignment horizontal="center" vertical="center" wrapText="1"/>
    </xf>
    <xf numFmtId="165" fontId="26" fillId="7" borderId="48" xfId="21" applyNumberFormat="1" applyFont="1" applyFill="1" applyBorder="1" applyAlignment="1" applyProtection="1">
      <alignment horizontal="center" vertical="center" wrapText="1"/>
    </xf>
    <xf numFmtId="164" fontId="26" fillId="6" borderId="49" xfId="21" applyFont="1" applyFill="1" applyBorder="1" applyAlignment="1" applyProtection="1">
      <alignment horizontal="left" vertical="center"/>
    </xf>
    <xf numFmtId="164" fontId="26" fillId="6" borderId="50" xfId="21" applyFont="1" applyFill="1" applyBorder="1" applyAlignment="1" applyProtection="1">
      <alignment horizontal="left" vertical="center"/>
    </xf>
    <xf numFmtId="165" fontId="26" fillId="6" borderId="50" xfId="21" applyNumberFormat="1" applyFont="1" applyFill="1" applyBorder="1" applyAlignment="1" applyProtection="1">
      <alignment horizontal="left" vertical="center"/>
    </xf>
    <xf numFmtId="164" fontId="26" fillId="6" borderId="51" xfId="21" applyFont="1" applyFill="1" applyBorder="1" applyAlignment="1" applyProtection="1">
      <alignment horizontal="left" vertical="center"/>
    </xf>
    <xf numFmtId="164" fontId="20" fillId="4" borderId="45" xfId="19" applyFont="1" applyFill="1" applyBorder="1" applyAlignment="1" applyProtection="1">
      <alignment horizontal="center" vertical="center"/>
    </xf>
    <xf numFmtId="164" fontId="20" fillId="4" borderId="46" xfId="19" applyFont="1" applyFill="1" applyBorder="1" applyAlignment="1" applyProtection="1">
      <alignment horizontal="center" vertical="center"/>
    </xf>
    <xf numFmtId="165" fontId="20" fillId="4" borderId="46" xfId="19" applyNumberFormat="1" applyFont="1" applyFill="1" applyBorder="1" applyAlignment="1" applyProtection="1">
      <alignment horizontal="center" vertical="center"/>
    </xf>
    <xf numFmtId="164" fontId="20" fillId="4" borderId="47" xfId="19" applyFont="1" applyFill="1" applyBorder="1" applyAlignment="1" applyProtection="1">
      <alignment horizontal="center" vertical="center"/>
    </xf>
    <xf numFmtId="164" fontId="22" fillId="5" borderId="48" xfId="19" applyFont="1" applyFill="1" applyBorder="1" applyAlignment="1" applyProtection="1">
      <alignment horizontal="center" vertical="center" wrapText="1"/>
    </xf>
    <xf numFmtId="165" fontId="22" fillId="5" borderId="48" xfId="19" applyNumberFormat="1" applyFont="1" applyFill="1" applyBorder="1" applyAlignment="1" applyProtection="1">
      <alignment horizontal="center" vertical="center" wrapText="1"/>
    </xf>
    <xf numFmtId="165" fontId="22" fillId="5" borderId="45" xfId="19" applyNumberFormat="1" applyFont="1" applyFill="1" applyBorder="1" applyAlignment="1" applyProtection="1">
      <alignment horizontal="center" vertical="top" wrapText="1"/>
    </xf>
    <xf numFmtId="165" fontId="22" fillId="5" borderId="46" xfId="19" applyNumberFormat="1" applyFont="1" applyFill="1" applyBorder="1" applyAlignment="1" applyProtection="1">
      <alignment horizontal="center" vertical="top" wrapText="1"/>
    </xf>
    <xf numFmtId="164" fontId="22" fillId="5" borderId="46" xfId="19" applyFont="1" applyFill="1" applyBorder="1" applyAlignment="1" applyProtection="1">
      <alignment horizontal="center" vertical="top" wrapText="1"/>
    </xf>
    <xf numFmtId="164" fontId="22" fillId="5" borderId="47" xfId="19" applyFont="1" applyFill="1" applyBorder="1" applyAlignment="1" applyProtection="1">
      <alignment horizontal="center" vertical="top" wrapText="1"/>
    </xf>
    <xf numFmtId="164" fontId="20" fillId="4" borderId="45" xfId="21" applyFont="1" applyFill="1" applyBorder="1" applyAlignment="1" applyProtection="1">
      <alignment horizontal="center" vertical="center"/>
    </xf>
    <xf numFmtId="164" fontId="20" fillId="4" borderId="46" xfId="21" applyFont="1" applyFill="1" applyBorder="1" applyAlignment="1" applyProtection="1">
      <alignment horizontal="center" vertical="center"/>
    </xf>
    <xf numFmtId="165" fontId="20" fillId="4" borderId="46" xfId="21" applyNumberFormat="1" applyFont="1" applyFill="1" applyBorder="1" applyAlignment="1" applyProtection="1">
      <alignment horizontal="center" vertical="center"/>
    </xf>
    <xf numFmtId="164" fontId="20" fillId="4" borderId="47" xfId="21" applyFont="1" applyFill="1" applyBorder="1" applyAlignment="1" applyProtection="1">
      <alignment horizontal="center" vertical="center"/>
    </xf>
    <xf numFmtId="164" fontId="31" fillId="6" borderId="49" xfId="7" applyFont="1" applyFill="1" applyBorder="1" applyAlignment="1" applyProtection="1">
      <alignment horizontal="left" vertical="center"/>
    </xf>
    <xf numFmtId="164" fontId="31" fillId="6" borderId="50" xfId="7" applyFont="1" applyFill="1" applyBorder="1" applyAlignment="1" applyProtection="1">
      <alignment horizontal="left" vertical="center"/>
    </xf>
    <xf numFmtId="165" fontId="31" fillId="6" borderId="50" xfId="7" applyNumberFormat="1" applyFont="1" applyFill="1" applyBorder="1" applyAlignment="1" applyProtection="1">
      <alignment horizontal="left" vertical="center"/>
    </xf>
    <xf numFmtId="164" fontId="31" fillId="6" borderId="51" xfId="7" applyFont="1" applyFill="1" applyBorder="1" applyAlignment="1" applyProtection="1">
      <alignment horizontal="left" vertical="center"/>
    </xf>
    <xf numFmtId="164" fontId="58" fillId="4" borderId="45" xfId="3" applyFont="1" applyFill="1" applyBorder="1" applyAlignment="1" applyProtection="1">
      <alignment horizontal="center" vertical="center"/>
    </xf>
    <xf numFmtId="164" fontId="58" fillId="4" borderId="46" xfId="3" applyFont="1" applyFill="1" applyBorder="1" applyAlignment="1" applyProtection="1">
      <alignment horizontal="center" vertical="center"/>
    </xf>
    <xf numFmtId="164" fontId="58" fillId="4" borderId="47" xfId="3" applyFont="1" applyFill="1" applyBorder="1" applyAlignment="1" applyProtection="1">
      <alignment horizontal="center" vertical="center"/>
    </xf>
    <xf numFmtId="164" fontId="31" fillId="5" borderId="48" xfId="3" applyFont="1" applyFill="1" applyBorder="1" applyAlignment="1" applyProtection="1">
      <alignment horizontal="center" vertical="center" wrapText="1"/>
    </xf>
    <xf numFmtId="165" fontId="31" fillId="5" borderId="48" xfId="3" applyNumberFormat="1" applyFont="1" applyFill="1" applyBorder="1" applyAlignment="1" applyProtection="1">
      <alignment horizontal="center" vertical="center" wrapText="1"/>
    </xf>
    <xf numFmtId="43" fontId="31" fillId="5" borderId="48" xfId="25" applyFont="1" applyFill="1" applyBorder="1" applyAlignment="1" applyProtection="1">
      <alignment horizontal="center" vertical="center" wrapText="1"/>
    </xf>
    <xf numFmtId="165" fontId="31" fillId="5" borderId="45" xfId="3" applyNumberFormat="1" applyFont="1" applyFill="1" applyBorder="1" applyAlignment="1" applyProtection="1">
      <alignment horizontal="center" vertical="top" wrapText="1"/>
    </xf>
    <xf numFmtId="165" fontId="31" fillId="5" borderId="46" xfId="3" applyNumberFormat="1" applyFont="1" applyFill="1" applyBorder="1" applyAlignment="1" applyProtection="1">
      <alignment horizontal="center" vertical="top" wrapText="1"/>
    </xf>
    <xf numFmtId="164" fontId="31" fillId="5" borderId="46" xfId="3" applyFont="1" applyFill="1" applyBorder="1" applyAlignment="1" applyProtection="1">
      <alignment horizontal="center" vertical="top" wrapText="1"/>
    </xf>
    <xf numFmtId="164" fontId="31" fillId="5" borderId="47" xfId="3" applyFont="1" applyFill="1" applyBorder="1" applyAlignment="1" applyProtection="1">
      <alignment horizontal="center" vertical="top" wrapText="1"/>
    </xf>
    <xf numFmtId="164" fontId="58" fillId="4" borderId="45" xfId="7" applyFont="1" applyFill="1" applyBorder="1" applyAlignment="1" applyProtection="1">
      <alignment horizontal="center" vertical="center"/>
    </xf>
    <xf numFmtId="164" fontId="58" fillId="4" borderId="46" xfId="7" applyFont="1" applyFill="1" applyBorder="1" applyAlignment="1" applyProtection="1">
      <alignment horizontal="center" vertical="center"/>
    </xf>
    <xf numFmtId="165" fontId="58" fillId="4" borderId="46" xfId="7" applyNumberFormat="1" applyFont="1" applyFill="1" applyBorder="1" applyAlignment="1" applyProtection="1">
      <alignment horizontal="center" vertical="center"/>
    </xf>
    <xf numFmtId="164" fontId="58" fillId="4" borderId="47" xfId="7" applyFont="1" applyFill="1" applyBorder="1" applyAlignment="1" applyProtection="1">
      <alignment horizontal="center" vertical="center"/>
    </xf>
    <xf numFmtId="164" fontId="31" fillId="6" borderId="52" xfId="7" applyFont="1" applyFill="1" applyBorder="1" applyAlignment="1" applyProtection="1">
      <alignment horizontal="left" vertical="center" wrapText="1"/>
    </xf>
    <xf numFmtId="164" fontId="31" fillId="6" borderId="53" xfId="7" applyFont="1" applyFill="1" applyBorder="1" applyAlignment="1" applyProtection="1">
      <alignment horizontal="left" vertical="center" wrapText="1"/>
    </xf>
    <xf numFmtId="165" fontId="31" fillId="6" borderId="53" xfId="7" applyNumberFormat="1" applyFont="1" applyFill="1" applyBorder="1" applyAlignment="1" applyProtection="1">
      <alignment horizontal="left" vertical="center" wrapText="1"/>
    </xf>
    <xf numFmtId="164" fontId="31" fillId="6" borderId="54" xfId="7" applyFont="1" applyFill="1" applyBorder="1" applyAlignment="1" applyProtection="1">
      <alignment horizontal="left" vertical="center" wrapText="1"/>
    </xf>
    <xf numFmtId="164" fontId="31" fillId="6" borderId="59" xfId="7" applyFont="1" applyFill="1" applyBorder="1" applyAlignment="1" applyProtection="1">
      <alignment horizontal="left" vertical="center" wrapText="1"/>
    </xf>
    <xf numFmtId="164" fontId="31" fillId="6" borderId="60" xfId="7" applyFont="1" applyFill="1" applyBorder="1" applyAlignment="1" applyProtection="1">
      <alignment horizontal="left" vertical="center" wrapText="1"/>
    </xf>
    <xf numFmtId="165" fontId="31" fillId="6" borderId="60" xfId="7" applyNumberFormat="1" applyFont="1" applyFill="1" applyBorder="1" applyAlignment="1" applyProtection="1">
      <alignment horizontal="left" vertical="center" wrapText="1"/>
    </xf>
    <xf numFmtId="164" fontId="31" fillId="6" borderId="61" xfId="7" applyFont="1" applyFill="1" applyBorder="1" applyAlignment="1" applyProtection="1">
      <alignment horizontal="left" vertical="center" wrapText="1"/>
    </xf>
    <xf numFmtId="164" fontId="58" fillId="4" borderId="55" xfId="7" applyFont="1" applyFill="1" applyBorder="1" applyAlignment="1" applyProtection="1">
      <alignment horizontal="center" vertical="center" wrapText="1"/>
    </xf>
    <xf numFmtId="164" fontId="58" fillId="4" borderId="56" xfId="7" applyFont="1" applyFill="1" applyBorder="1" applyAlignment="1" applyProtection="1">
      <alignment horizontal="center" vertical="center" wrapText="1"/>
    </xf>
    <xf numFmtId="165" fontId="58" fillId="4" borderId="56" xfId="7" applyNumberFormat="1" applyFont="1" applyFill="1" applyBorder="1" applyAlignment="1" applyProtection="1">
      <alignment horizontal="center" vertical="center" wrapText="1"/>
    </xf>
    <xf numFmtId="165" fontId="58" fillId="4" borderId="57" xfId="7" applyNumberFormat="1" applyFont="1" applyFill="1" applyBorder="1" applyAlignment="1" applyProtection="1">
      <alignment horizontal="center" vertical="center" wrapText="1"/>
    </xf>
    <xf numFmtId="164" fontId="58" fillId="4" borderId="62" xfId="7" applyFont="1" applyFill="1" applyBorder="1" applyAlignment="1" applyProtection="1">
      <alignment horizontal="center" vertical="center" wrapText="1"/>
    </xf>
    <xf numFmtId="164" fontId="58" fillId="4" borderId="1" xfId="7" applyFont="1" applyFill="1" applyBorder="1" applyAlignment="1" applyProtection="1">
      <alignment horizontal="center" vertical="center" wrapText="1"/>
    </xf>
    <xf numFmtId="165" fontId="58" fillId="4" borderId="1" xfId="7" applyNumberFormat="1" applyFont="1" applyFill="1" applyBorder="1" applyAlignment="1" applyProtection="1">
      <alignment horizontal="center" vertical="center" wrapText="1"/>
    </xf>
    <xf numFmtId="165" fontId="58" fillId="4" borderId="63" xfId="7" applyNumberFormat="1" applyFont="1" applyFill="1" applyBorder="1" applyAlignment="1" applyProtection="1">
      <alignment horizontal="center" vertical="center" wrapText="1"/>
    </xf>
    <xf numFmtId="164" fontId="58" fillId="4" borderId="64" xfId="7" applyFont="1" applyFill="1" applyBorder="1" applyAlignment="1" applyProtection="1">
      <alignment horizontal="center" vertical="center" wrapText="1"/>
    </xf>
    <xf numFmtId="164" fontId="58" fillId="4" borderId="65" xfId="7" applyFont="1" applyFill="1" applyBorder="1" applyAlignment="1" applyProtection="1">
      <alignment horizontal="center" vertical="center" wrapText="1"/>
    </xf>
    <xf numFmtId="165" fontId="58" fillId="4" borderId="64" xfId="7" applyNumberFormat="1" applyFont="1" applyFill="1" applyBorder="1" applyAlignment="1" applyProtection="1">
      <alignment horizontal="center" vertical="center" wrapText="1"/>
    </xf>
    <xf numFmtId="164" fontId="58" fillId="4" borderId="48" xfId="7" applyFont="1" applyFill="1" applyBorder="1" applyAlignment="1" applyProtection="1">
      <alignment horizontal="center" vertical="center" wrapText="1"/>
    </xf>
    <xf numFmtId="165" fontId="58" fillId="4" borderId="65" xfId="7" applyNumberFormat="1" applyFont="1" applyFill="1" applyBorder="1" applyAlignment="1" applyProtection="1">
      <alignment horizontal="center" vertical="center" wrapText="1"/>
    </xf>
    <xf numFmtId="165" fontId="31" fillId="7" borderId="48" xfId="3" applyNumberFormat="1" applyFont="1" applyFill="1" applyBorder="1" applyAlignment="1" applyProtection="1">
      <alignment horizontal="center" vertical="center"/>
    </xf>
    <xf numFmtId="165" fontId="31" fillId="7" borderId="48" xfId="7" applyNumberFormat="1" applyFont="1" applyFill="1" applyBorder="1" applyAlignment="1" applyProtection="1">
      <alignment horizontal="center" vertical="center" wrapText="1"/>
    </xf>
    <xf numFmtId="164" fontId="69" fillId="0" borderId="67" xfId="7" applyFont="1" applyBorder="1" applyAlignment="1" applyProtection="1">
      <alignment horizontal="left" vertical="center" wrapText="1"/>
    </xf>
    <xf numFmtId="164" fontId="69" fillId="0" borderId="69" xfId="7" applyFont="1" applyBorder="1" applyAlignment="1" applyProtection="1">
      <alignment horizontal="left" vertical="center" wrapText="1"/>
    </xf>
    <xf numFmtId="164" fontId="31" fillId="7" borderId="48" xfId="7" applyFont="1" applyFill="1" applyBorder="1" applyAlignment="1" applyProtection="1">
      <alignment horizontal="center" vertical="center" wrapText="1"/>
    </xf>
    <xf numFmtId="0" fontId="69" fillId="0" borderId="67" xfId="28" applyFont="1" applyBorder="1" applyAlignment="1">
      <alignment horizontal="left" vertical="center" wrapText="1"/>
    </xf>
    <xf numFmtId="0" fontId="69" fillId="0" borderId="68" xfId="28" applyFont="1" applyBorder="1" applyAlignment="1">
      <alignment horizontal="left" vertical="center" wrapText="1"/>
    </xf>
    <xf numFmtId="0" fontId="69" fillId="0" borderId="69" xfId="28" applyFont="1" applyBorder="1" applyAlignment="1">
      <alignment horizontal="left" vertical="center" wrapText="1"/>
    </xf>
    <xf numFmtId="164" fontId="69" fillId="0" borderId="89" xfId="3" applyFont="1" applyBorder="1" applyAlignment="1" applyProtection="1">
      <alignment horizontal="center" vertical="center" wrapText="1"/>
    </xf>
    <xf numFmtId="164" fontId="69" fillId="0" borderId="90" xfId="3" applyFont="1" applyBorder="1" applyAlignment="1" applyProtection="1">
      <alignment horizontal="center" vertical="center" wrapText="1"/>
    </xf>
    <xf numFmtId="164" fontId="69" fillId="0" borderId="91" xfId="3" applyFont="1" applyBorder="1" applyAlignment="1" applyProtection="1">
      <alignment horizontal="center" vertical="center" wrapText="1"/>
    </xf>
    <xf numFmtId="164" fontId="31" fillId="6" borderId="48" xfId="7" applyFont="1" applyFill="1" applyBorder="1" applyAlignment="1">
      <alignment horizontal="left" vertical="center"/>
    </xf>
    <xf numFmtId="164" fontId="27" fillId="15" borderId="48" xfId="3" applyFont="1" applyFill="1" applyBorder="1" applyAlignment="1">
      <alignment horizontal="center" vertical="center"/>
    </xf>
    <xf numFmtId="164" fontId="31" fillId="16" borderId="48" xfId="3" applyFont="1" applyFill="1" applyBorder="1" applyAlignment="1">
      <alignment horizontal="center" vertical="center" wrapText="1"/>
    </xf>
    <xf numFmtId="165" fontId="31" fillId="16" borderId="48" xfId="3" applyNumberFormat="1" applyFont="1" applyFill="1" applyBorder="1" applyAlignment="1">
      <alignment horizontal="center" vertical="top" wrapText="1"/>
    </xf>
    <xf numFmtId="164" fontId="76" fillId="15" borderId="48" xfId="7" applyFont="1" applyFill="1" applyBorder="1" applyAlignment="1">
      <alignment horizontal="center" vertical="center"/>
    </xf>
    <xf numFmtId="164" fontId="31" fillId="6" borderId="48" xfId="7" applyFont="1" applyFill="1" applyBorder="1" applyAlignment="1">
      <alignment horizontal="left" vertical="center" wrapText="1"/>
    </xf>
    <xf numFmtId="164" fontId="60" fillId="17" borderId="48" xfId="7" applyFont="1" applyFill="1" applyBorder="1" applyAlignment="1">
      <alignment horizontal="center" vertical="center" wrapText="1"/>
    </xf>
    <xf numFmtId="164" fontId="58" fillId="15" borderId="48" xfId="7" applyFont="1" applyFill="1" applyBorder="1" applyAlignment="1">
      <alignment horizontal="center" vertical="center" wrapText="1"/>
    </xf>
    <xf numFmtId="165" fontId="58" fillId="15" borderId="48" xfId="7" applyNumberFormat="1" applyFont="1" applyFill="1" applyBorder="1" applyAlignment="1">
      <alignment horizontal="center" vertical="center" wrapText="1"/>
    </xf>
    <xf numFmtId="164" fontId="61" fillId="18" borderId="48" xfId="3" applyFont="1" applyFill="1" applyBorder="1" applyAlignment="1">
      <alignment horizontal="center" vertical="center"/>
    </xf>
    <xf numFmtId="164" fontId="61" fillId="18" borderId="48" xfId="7" applyFont="1" applyFill="1" applyBorder="1" applyAlignment="1">
      <alignment horizontal="center" vertical="center"/>
    </xf>
    <xf numFmtId="164" fontId="31" fillId="16" borderId="48" xfId="7" applyFont="1" applyFill="1" applyBorder="1" applyAlignment="1">
      <alignment horizontal="center" vertical="center" wrapText="1"/>
    </xf>
    <xf numFmtId="164" fontId="37" fillId="6" borderId="48" xfId="7" applyFont="1" applyFill="1" applyBorder="1" applyAlignment="1">
      <alignment horizontal="left" vertical="center" wrapText="1"/>
    </xf>
    <xf numFmtId="164" fontId="37" fillId="0" borderId="48" xfId="7" applyFont="1" applyBorder="1" applyAlignment="1">
      <alignment horizontal="center" vertical="center" wrapText="1"/>
    </xf>
    <xf numFmtId="49" fontId="37" fillId="0" borderId="48" xfId="7" applyNumberFormat="1" applyFont="1" applyBorder="1" applyAlignment="1">
      <alignment horizontal="left" vertical="center" wrapText="1"/>
    </xf>
    <xf numFmtId="167" fontId="31" fillId="0" borderId="48" xfId="23" applyNumberFormat="1" applyFont="1" applyBorder="1" applyAlignment="1">
      <alignment horizontal="right" vertical="center" wrapText="1"/>
    </xf>
    <xf numFmtId="164" fontId="37" fillId="0" borderId="48" xfId="7" applyFont="1" applyBorder="1" applyAlignment="1">
      <alignment horizontal="left" vertical="center" wrapText="1"/>
    </xf>
    <xf numFmtId="49" fontId="37" fillId="6" borderId="48" xfId="7" applyNumberFormat="1" applyFont="1" applyFill="1" applyBorder="1" applyAlignment="1">
      <alignment horizontal="left" vertical="center" wrapText="1"/>
    </xf>
    <xf numFmtId="164" fontId="37" fillId="0" borderId="48" xfId="7" applyFont="1" applyBorder="1" applyAlignment="1">
      <alignment vertical="center" wrapText="1"/>
    </xf>
    <xf numFmtId="49" fontId="37" fillId="0" borderId="48" xfId="7" applyNumberFormat="1" applyFont="1" applyBorder="1" applyAlignment="1">
      <alignment vertical="center" wrapText="1"/>
    </xf>
    <xf numFmtId="0" fontId="57" fillId="0" borderId="48" xfId="30" applyBorder="1"/>
    <xf numFmtId="164" fontId="75" fillId="0" borderId="49" xfId="7" applyFont="1" applyBorder="1" applyAlignment="1" applyProtection="1">
      <alignment horizontal="left" vertical="center"/>
    </xf>
    <xf numFmtId="164" fontId="75" fillId="0" borderId="50" xfId="7" applyFont="1" applyBorder="1" applyAlignment="1" applyProtection="1">
      <alignment horizontal="left" vertical="center"/>
    </xf>
    <xf numFmtId="165" fontId="75" fillId="0" borderId="50" xfId="7" applyNumberFormat="1" applyFont="1" applyBorder="1" applyAlignment="1" applyProtection="1">
      <alignment horizontal="left" vertical="center"/>
    </xf>
    <xf numFmtId="164" fontId="75" fillId="0" borderId="51" xfId="7" applyFont="1" applyBorder="1" applyAlignment="1" applyProtection="1">
      <alignment horizontal="left" vertical="center"/>
    </xf>
    <xf numFmtId="164" fontId="71" fillId="4" borderId="45" xfId="3" applyFont="1" applyFill="1" applyBorder="1" applyAlignment="1" applyProtection="1">
      <alignment horizontal="center" vertical="center"/>
    </xf>
    <xf numFmtId="164" fontId="71" fillId="4" borderId="46" xfId="3" applyFont="1" applyFill="1" applyBorder="1" applyAlignment="1" applyProtection="1">
      <alignment horizontal="center" vertical="center"/>
    </xf>
    <xf numFmtId="165" fontId="71" fillId="4" borderId="46" xfId="3" applyNumberFormat="1" applyFont="1" applyFill="1" applyBorder="1" applyAlignment="1" applyProtection="1">
      <alignment horizontal="center" vertical="center"/>
    </xf>
    <xf numFmtId="164" fontId="71" fillId="4" borderId="47" xfId="3" applyFont="1" applyFill="1" applyBorder="1" applyAlignment="1" applyProtection="1">
      <alignment horizontal="center" vertical="center"/>
    </xf>
    <xf numFmtId="164" fontId="72" fillId="5" borderId="48" xfId="3" applyFont="1" applyFill="1" applyBorder="1" applyAlignment="1" applyProtection="1">
      <alignment horizontal="center" vertical="center" wrapText="1"/>
    </xf>
    <xf numFmtId="165" fontId="72" fillId="5" borderId="48" xfId="3" applyNumberFormat="1" applyFont="1" applyFill="1" applyBorder="1" applyAlignment="1" applyProtection="1">
      <alignment horizontal="center" vertical="center" wrapText="1"/>
    </xf>
    <xf numFmtId="165" fontId="72" fillId="5" borderId="45" xfId="3" applyNumberFormat="1" applyFont="1" applyFill="1" applyBorder="1" applyAlignment="1" applyProtection="1">
      <alignment horizontal="center" vertical="top" wrapText="1"/>
    </xf>
    <xf numFmtId="165" fontId="72" fillId="5" borderId="46" xfId="3" applyNumberFormat="1" applyFont="1" applyFill="1" applyBorder="1" applyAlignment="1" applyProtection="1">
      <alignment horizontal="center" vertical="top" wrapText="1"/>
    </xf>
    <xf numFmtId="164" fontId="72" fillId="5" borderId="46" xfId="3" applyFont="1" applyFill="1" applyBorder="1" applyAlignment="1" applyProtection="1">
      <alignment horizontal="center" vertical="top" wrapText="1"/>
    </xf>
    <xf numFmtId="164" fontId="72" fillId="5" borderId="47" xfId="3" applyFont="1" applyFill="1" applyBorder="1" applyAlignment="1" applyProtection="1">
      <alignment horizontal="center" vertical="top" wrapText="1"/>
    </xf>
    <xf numFmtId="165" fontId="58" fillId="4" borderId="46" xfId="3" applyNumberFormat="1" applyFont="1" applyFill="1" applyBorder="1" applyAlignment="1" applyProtection="1">
      <alignment horizontal="center" vertical="center"/>
    </xf>
    <xf numFmtId="164" fontId="75" fillId="0" borderId="52" xfId="7" applyFont="1" applyBorder="1" applyAlignment="1" applyProtection="1">
      <alignment horizontal="left" vertical="center" wrapText="1"/>
    </xf>
    <xf numFmtId="164" fontId="75" fillId="0" borderId="53" xfId="7" applyFont="1" applyBorder="1" applyAlignment="1" applyProtection="1">
      <alignment horizontal="left" vertical="center" wrapText="1"/>
    </xf>
    <xf numFmtId="165" fontId="75" fillId="0" borderId="53" xfId="7" applyNumberFormat="1" applyFont="1" applyBorder="1" applyAlignment="1" applyProtection="1">
      <alignment horizontal="left" vertical="center" wrapText="1"/>
    </xf>
    <xf numFmtId="164" fontId="75" fillId="0" borderId="54" xfId="7" applyFont="1" applyBorder="1" applyAlignment="1" applyProtection="1">
      <alignment horizontal="left" vertical="center" wrapText="1"/>
    </xf>
    <xf numFmtId="164" fontId="75" fillId="0" borderId="59" xfId="7" applyFont="1" applyBorder="1" applyAlignment="1" applyProtection="1">
      <alignment horizontal="left" vertical="center" wrapText="1"/>
    </xf>
    <xf numFmtId="164" fontId="75" fillId="0" borderId="60" xfId="7" applyFont="1" applyBorder="1" applyAlignment="1" applyProtection="1">
      <alignment horizontal="left" vertical="center" wrapText="1"/>
    </xf>
    <xf numFmtId="165" fontId="75" fillId="0" borderId="60" xfId="7" applyNumberFormat="1" applyFont="1" applyBorder="1" applyAlignment="1" applyProtection="1">
      <alignment horizontal="left" vertical="center" wrapText="1"/>
    </xf>
    <xf numFmtId="164" fontId="75" fillId="0" borderId="61" xfId="7" applyFont="1" applyBorder="1" applyAlignment="1" applyProtection="1">
      <alignment horizontal="left" vertical="center" wrapText="1"/>
    </xf>
    <xf numFmtId="165" fontId="58" fillId="4" borderId="79" xfId="7" applyNumberFormat="1" applyFont="1" applyFill="1" applyBorder="1" applyAlignment="1" applyProtection="1">
      <alignment horizontal="center" vertical="center" wrapText="1"/>
    </xf>
    <xf numFmtId="164" fontId="30" fillId="0" borderId="65" xfId="7" applyFont="1" applyBorder="1" applyAlignment="1" applyProtection="1">
      <alignment horizontal="left" vertical="center" wrapText="1"/>
    </xf>
    <xf numFmtId="164" fontId="30" fillId="0" borderId="79" xfId="7" applyFont="1" applyBorder="1" applyAlignment="1" applyProtection="1">
      <alignment horizontal="left" vertical="center" wrapText="1"/>
    </xf>
    <xf numFmtId="164" fontId="30" fillId="0" borderId="64" xfId="7" applyFont="1" applyBorder="1" applyAlignment="1" applyProtection="1">
      <alignment horizontal="left" vertical="center" wrapText="1"/>
    </xf>
    <xf numFmtId="164" fontId="30" fillId="0" borderId="48" xfId="7" applyFont="1" applyBorder="1" applyAlignment="1" applyProtection="1">
      <alignment horizontal="center" vertical="center" wrapText="1"/>
    </xf>
    <xf numFmtId="164" fontId="30" fillId="0" borderId="48" xfId="7" quotePrefix="1" applyFont="1" applyBorder="1" applyAlignment="1" applyProtection="1">
      <alignment horizontal="center" vertical="center" wrapText="1"/>
    </xf>
    <xf numFmtId="164" fontId="30" fillId="0" borderId="65" xfId="7" quotePrefix="1" applyFont="1" applyBorder="1" applyAlignment="1" applyProtection="1">
      <alignment horizontal="left" vertical="center" wrapText="1"/>
    </xf>
    <xf numFmtId="164" fontId="30" fillId="0" borderId="79" xfId="7" quotePrefix="1" applyFont="1" applyBorder="1" applyAlignment="1" applyProtection="1">
      <alignment horizontal="left" vertical="center" wrapText="1"/>
    </xf>
    <xf numFmtId="164" fontId="30" fillId="0" borderId="64" xfId="7" quotePrefix="1" applyFont="1" applyBorder="1" applyAlignment="1" applyProtection="1">
      <alignment horizontal="left" vertical="center" wrapText="1"/>
    </xf>
    <xf numFmtId="164" fontId="58" fillId="4" borderId="79" xfId="7" applyFont="1" applyFill="1" applyBorder="1" applyAlignment="1" applyProtection="1">
      <alignment horizontal="center" vertical="center" wrapText="1"/>
    </xf>
    <xf numFmtId="3" fontId="48" fillId="0" borderId="65" xfId="4" applyNumberFormat="1" applyFont="1" applyBorder="1" applyAlignment="1">
      <alignment horizontal="center" vertical="center" wrapText="1"/>
    </xf>
    <xf numFmtId="3" fontId="48" fillId="0" borderId="64" xfId="4" applyNumberFormat="1" applyFont="1" applyBorder="1" applyAlignment="1">
      <alignment horizontal="center" vertical="center" wrapText="1"/>
    </xf>
    <xf numFmtId="3" fontId="48" fillId="0" borderId="48" xfId="4" applyNumberFormat="1" applyFont="1" applyBorder="1" applyAlignment="1">
      <alignment horizontal="center" vertical="center" wrapText="1"/>
    </xf>
    <xf numFmtId="3" fontId="26" fillId="0" borderId="65" xfId="7" applyNumberFormat="1" applyFont="1" applyBorder="1" applyAlignment="1" applyProtection="1">
      <alignment horizontal="center" vertical="center" wrapText="1"/>
    </xf>
    <xf numFmtId="3" fontId="26" fillId="0" borderId="64" xfId="7" applyNumberFormat="1" applyFont="1" applyBorder="1" applyAlignment="1" applyProtection="1">
      <alignment horizontal="center" vertical="center" wrapText="1"/>
    </xf>
    <xf numFmtId="3" fontId="48" fillId="0" borderId="48" xfId="4" applyNumberFormat="1" applyFont="1" applyBorder="1" applyAlignment="1">
      <alignment horizontal="left" vertical="center" wrapText="1"/>
    </xf>
    <xf numFmtId="167" fontId="26" fillId="0" borderId="65" xfId="9" applyNumberFormat="1" applyFont="1" applyFill="1" applyBorder="1" applyAlignment="1" applyProtection="1">
      <alignment horizontal="right" vertical="center" wrapText="1"/>
    </xf>
    <xf numFmtId="167" fontId="26" fillId="0" borderId="64" xfId="9" applyNumberFormat="1" applyFont="1" applyFill="1" applyBorder="1" applyAlignment="1" applyProtection="1">
      <alignment horizontal="right" vertical="center" wrapText="1"/>
    </xf>
    <xf numFmtId="0" fontId="30" fillId="0" borderId="65" xfId="4" applyFont="1" applyBorder="1" applyAlignment="1">
      <alignment horizontal="center" vertical="center" wrapText="1"/>
    </xf>
    <xf numFmtId="0" fontId="30" fillId="0" borderId="79" xfId="4" applyFont="1" applyBorder="1" applyAlignment="1">
      <alignment horizontal="center" vertical="center" wrapText="1"/>
    </xf>
    <xf numFmtId="0" fontId="30" fillId="0" borderId="64" xfId="4" applyFont="1" applyBorder="1" applyAlignment="1">
      <alignment horizontal="center" vertical="center" wrapText="1"/>
    </xf>
    <xf numFmtId="0" fontId="30" fillId="0" borderId="65" xfId="4" quotePrefix="1" applyFont="1" applyBorder="1" applyAlignment="1">
      <alignment horizontal="center" vertical="center" wrapText="1"/>
    </xf>
    <xf numFmtId="0" fontId="30" fillId="0" borderId="79" xfId="4" quotePrefix="1" applyFont="1" applyBorder="1" applyAlignment="1">
      <alignment horizontal="center" vertical="center" wrapText="1"/>
    </xf>
    <xf numFmtId="0" fontId="30" fillId="0" borderId="64" xfId="4" quotePrefix="1" applyFont="1" applyBorder="1" applyAlignment="1">
      <alignment horizontal="center" vertical="center" wrapText="1"/>
    </xf>
    <xf numFmtId="3" fontId="48" fillId="0" borderId="48" xfId="7" applyNumberFormat="1" applyFont="1" applyBorder="1" applyAlignment="1" applyProtection="1">
      <alignment horizontal="center" vertical="center" wrapText="1"/>
    </xf>
    <xf numFmtId="3" fontId="26" fillId="0" borderId="48" xfId="7" applyNumberFormat="1" applyFont="1" applyBorder="1" applyAlignment="1" applyProtection="1">
      <alignment horizontal="center" vertical="center" wrapText="1"/>
    </xf>
    <xf numFmtId="3" fontId="27" fillId="4" borderId="64" xfId="7" applyNumberFormat="1" applyFont="1" applyFill="1" applyBorder="1" applyAlignment="1" applyProtection="1">
      <alignment horizontal="center" vertical="center" wrapText="1"/>
    </xf>
    <xf numFmtId="3" fontId="27" fillId="4" borderId="48" xfId="7" applyNumberFormat="1" applyFont="1" applyFill="1" applyBorder="1" applyAlignment="1" applyProtection="1">
      <alignment horizontal="center" vertical="center" wrapText="1"/>
    </xf>
    <xf numFmtId="3" fontId="27" fillId="4" borderId="65" xfId="7" applyNumberFormat="1" applyFont="1" applyFill="1" applyBorder="1" applyAlignment="1" applyProtection="1">
      <alignment horizontal="center" vertical="center" wrapText="1"/>
    </xf>
    <xf numFmtId="3" fontId="26" fillId="6" borderId="52" xfId="7" applyNumberFormat="1" applyFont="1" applyFill="1" applyBorder="1" applyAlignment="1" applyProtection="1">
      <alignment horizontal="left" vertical="center" wrapText="1"/>
    </xf>
    <xf numFmtId="3" fontId="26" fillId="6" borderId="53" xfId="7" applyNumberFormat="1" applyFont="1" applyFill="1" applyBorder="1" applyAlignment="1" applyProtection="1">
      <alignment horizontal="left" vertical="center" wrapText="1"/>
    </xf>
    <xf numFmtId="3" fontId="26" fillId="6" borderId="54" xfId="7" applyNumberFormat="1" applyFont="1" applyFill="1" applyBorder="1" applyAlignment="1" applyProtection="1">
      <alignment horizontal="left" vertical="center" wrapText="1"/>
    </xf>
    <xf numFmtId="3" fontId="26" fillId="0" borderId="52" xfId="7" applyNumberFormat="1" applyFont="1" applyBorder="1" applyAlignment="1" applyProtection="1">
      <alignment horizontal="left" vertical="center" wrapText="1"/>
    </xf>
    <xf numFmtId="3" fontId="26" fillId="0" borderId="53" xfId="7" applyNumberFormat="1" applyFont="1" applyBorder="1" applyAlignment="1" applyProtection="1">
      <alignment horizontal="left" vertical="center" wrapText="1"/>
    </xf>
    <xf numFmtId="3" fontId="26" fillId="0" borderId="54" xfId="7" applyNumberFormat="1" applyFont="1" applyBorder="1" applyAlignment="1" applyProtection="1">
      <alignment horizontal="left" vertical="center" wrapText="1"/>
    </xf>
    <xf numFmtId="3" fontId="26" fillId="0" borderId="59" xfId="7" applyNumberFormat="1" applyFont="1" applyBorder="1" applyAlignment="1" applyProtection="1">
      <alignment horizontal="left" vertical="center" wrapText="1"/>
    </xf>
    <xf numFmtId="3" fontId="26" fillId="0" borderId="60" xfId="7" applyNumberFormat="1" applyFont="1" applyBorder="1" applyAlignment="1" applyProtection="1">
      <alignment horizontal="left" vertical="center" wrapText="1"/>
    </xf>
    <xf numFmtId="3" fontId="26" fillId="0" borderId="61" xfId="7" applyNumberFormat="1" applyFont="1" applyBorder="1" applyAlignment="1" applyProtection="1">
      <alignment horizontal="left" vertical="center" wrapText="1"/>
    </xf>
    <xf numFmtId="3" fontId="20" fillId="4" borderId="55" xfId="7" applyNumberFormat="1" applyFont="1" applyFill="1" applyBorder="1" applyAlignment="1" applyProtection="1">
      <alignment horizontal="center" vertical="center" wrapText="1"/>
    </xf>
    <xf numFmtId="3" fontId="20" fillId="4" borderId="56" xfId="7" applyNumberFormat="1" applyFont="1" applyFill="1" applyBorder="1" applyAlignment="1" applyProtection="1">
      <alignment horizontal="center" vertical="center" wrapText="1"/>
    </xf>
    <xf numFmtId="3" fontId="20" fillId="4" borderId="57" xfId="7" applyNumberFormat="1" applyFont="1" applyFill="1" applyBorder="1" applyAlignment="1" applyProtection="1">
      <alignment horizontal="center" vertical="center" wrapText="1"/>
    </xf>
    <xf numFmtId="3" fontId="20" fillId="4" borderId="62" xfId="7" applyNumberFormat="1" applyFont="1" applyFill="1" applyBorder="1" applyAlignment="1" applyProtection="1">
      <alignment horizontal="center" vertical="center" wrapText="1"/>
    </xf>
    <xf numFmtId="3" fontId="20" fillId="4" borderId="1" xfId="7" applyNumberFormat="1" applyFont="1" applyFill="1" applyBorder="1" applyAlignment="1" applyProtection="1">
      <alignment horizontal="center" vertical="center" wrapText="1"/>
    </xf>
    <xf numFmtId="3" fontId="20" fillId="4" borderId="63" xfId="7" applyNumberFormat="1" applyFont="1" applyFill="1" applyBorder="1" applyAlignment="1" applyProtection="1">
      <alignment horizontal="center" vertical="center" wrapText="1"/>
    </xf>
    <xf numFmtId="3" fontId="26" fillId="7" borderId="48" xfId="3" applyNumberFormat="1" applyFont="1" applyFill="1" applyBorder="1" applyAlignment="1" applyProtection="1">
      <alignment horizontal="center" vertical="center"/>
    </xf>
    <xf numFmtId="3" fontId="26" fillId="7" borderId="48" xfId="7" applyNumberFormat="1" applyFont="1" applyFill="1" applyBorder="1" applyAlignment="1" applyProtection="1">
      <alignment horizontal="center" vertical="center" wrapText="1"/>
    </xf>
    <xf numFmtId="3" fontId="26" fillId="6" borderId="49" xfId="7" applyNumberFormat="1" applyFont="1" applyFill="1" applyBorder="1" applyAlignment="1" applyProtection="1">
      <alignment horizontal="left" vertical="center"/>
    </xf>
    <xf numFmtId="3" fontId="26" fillId="6" borderId="50" xfId="7" applyNumberFormat="1" applyFont="1" applyFill="1" applyBorder="1" applyAlignment="1" applyProtection="1">
      <alignment horizontal="left" vertical="center"/>
    </xf>
    <xf numFmtId="3" fontId="26" fillId="6" borderId="51" xfId="7" applyNumberFormat="1" applyFont="1" applyFill="1" applyBorder="1" applyAlignment="1" applyProtection="1">
      <alignment horizontal="left" vertical="center"/>
    </xf>
    <xf numFmtId="3" fontId="20" fillId="4" borderId="45" xfId="3" applyNumberFormat="1" applyFont="1" applyFill="1" applyBorder="1" applyAlignment="1" applyProtection="1">
      <alignment horizontal="center" vertical="center"/>
    </xf>
    <xf numFmtId="3" fontId="20" fillId="4" borderId="46" xfId="3" applyNumberFormat="1" applyFont="1" applyFill="1" applyBorder="1" applyAlignment="1" applyProtection="1">
      <alignment horizontal="center" vertical="center"/>
    </xf>
    <xf numFmtId="3" fontId="20" fillId="4" borderId="47" xfId="3" applyNumberFormat="1" applyFont="1" applyFill="1" applyBorder="1" applyAlignment="1" applyProtection="1">
      <alignment horizontal="center" vertical="center"/>
    </xf>
    <xf numFmtId="3" fontId="22" fillId="5" borderId="48" xfId="3" applyNumberFormat="1" applyFont="1" applyFill="1" applyBorder="1" applyAlignment="1" applyProtection="1">
      <alignment horizontal="center" vertical="center" wrapText="1"/>
    </xf>
    <xf numFmtId="3" fontId="22" fillId="5" borderId="45" xfId="3" applyNumberFormat="1" applyFont="1" applyFill="1" applyBorder="1" applyAlignment="1" applyProtection="1">
      <alignment horizontal="center" vertical="top" wrapText="1"/>
    </xf>
    <xf numFmtId="3" fontId="22" fillId="5" borderId="46" xfId="3" applyNumberFormat="1" applyFont="1" applyFill="1" applyBorder="1" applyAlignment="1" applyProtection="1">
      <alignment horizontal="center" vertical="top" wrapText="1"/>
    </xf>
    <xf numFmtId="3" fontId="22" fillId="5" borderId="47" xfId="3" applyNumberFormat="1" applyFont="1" applyFill="1" applyBorder="1" applyAlignment="1" applyProtection="1">
      <alignment horizontal="center" vertical="top" wrapText="1"/>
    </xf>
    <xf numFmtId="3" fontId="20" fillId="4" borderId="45" xfId="7" applyNumberFormat="1" applyFont="1" applyFill="1" applyBorder="1" applyAlignment="1" applyProtection="1">
      <alignment horizontal="center" vertical="center"/>
    </xf>
    <xf numFmtId="3" fontId="20" fillId="4" borderId="46" xfId="7" applyNumberFormat="1" applyFont="1" applyFill="1" applyBorder="1" applyAlignment="1" applyProtection="1">
      <alignment horizontal="center" vertical="center"/>
    </xf>
    <xf numFmtId="3" fontId="20" fillId="4" borderId="47" xfId="7" applyNumberFormat="1" applyFont="1" applyFill="1" applyBorder="1" applyAlignment="1" applyProtection="1">
      <alignment horizontal="center" vertical="center"/>
    </xf>
    <xf numFmtId="164" fontId="30" fillId="0" borderId="67" xfId="4" applyNumberFormat="1" applyFont="1" applyBorder="1" applyAlignment="1">
      <alignment horizontal="left" vertical="center" wrapText="1"/>
    </xf>
    <xf numFmtId="164" fontId="30" fillId="0" borderId="69" xfId="4" applyNumberFormat="1" applyFont="1" applyBorder="1" applyAlignment="1">
      <alignment horizontal="left" vertical="center" wrapText="1"/>
    </xf>
    <xf numFmtId="165" fontId="31" fillId="7" borderId="65" xfId="7" applyNumberFormat="1" applyFont="1" applyFill="1" applyBorder="1" applyAlignment="1" applyProtection="1">
      <alignment horizontal="center" vertical="center" wrapText="1"/>
    </xf>
    <xf numFmtId="164" fontId="30" fillId="0" borderId="48" xfId="4" applyNumberFormat="1" applyFont="1" applyBorder="1" applyAlignment="1">
      <alignment horizontal="left" vertical="center" wrapText="1"/>
    </xf>
    <xf numFmtId="164" fontId="30" fillId="0" borderId="65" xfId="4" applyNumberFormat="1" applyFont="1" applyBorder="1" applyAlignment="1">
      <alignment horizontal="left" vertical="center" wrapText="1"/>
    </xf>
    <xf numFmtId="164" fontId="30" fillId="0" borderId="79" xfId="4" applyNumberFormat="1" applyFont="1" applyBorder="1" applyAlignment="1">
      <alignment horizontal="left" vertical="center" wrapText="1"/>
    </xf>
    <xf numFmtId="164" fontId="30" fillId="0" borderId="64" xfId="4" applyNumberFormat="1" applyFont="1" applyBorder="1" applyAlignment="1">
      <alignment horizontal="left" vertical="center" wrapText="1"/>
    </xf>
    <xf numFmtId="165" fontId="58" fillId="4" borderId="48" xfId="7" applyNumberFormat="1" applyFont="1" applyFill="1" applyBorder="1" applyAlignment="1" applyProtection="1">
      <alignment horizontal="center" vertical="center" wrapText="1"/>
    </xf>
    <xf numFmtId="164" fontId="48" fillId="0" borderId="67" xfId="7" applyFont="1" applyBorder="1" applyAlignment="1" applyProtection="1">
      <alignment horizontal="left" vertical="center" wrapText="1"/>
    </xf>
    <xf numFmtId="164" fontId="48" fillId="0" borderId="69" xfId="7" applyFont="1" applyBorder="1" applyAlignment="1" applyProtection="1">
      <alignment horizontal="left" vertical="center" wrapText="1"/>
    </xf>
    <xf numFmtId="164" fontId="30" fillId="0" borderId="67" xfId="7" applyFont="1" applyBorder="1" applyAlignment="1" applyProtection="1">
      <alignment horizontal="center" vertical="center" wrapText="1"/>
    </xf>
    <xf numFmtId="164" fontId="30" fillId="0" borderId="69" xfId="7" applyFont="1" applyBorder="1" applyAlignment="1" applyProtection="1">
      <alignment horizontal="center" vertical="center" wrapText="1"/>
    </xf>
    <xf numFmtId="164" fontId="37" fillId="6" borderId="77" xfId="3" applyFont="1" applyFill="1" applyBorder="1" applyAlignment="1" applyProtection="1">
      <alignment horizontal="center" vertical="center" wrapText="1"/>
    </xf>
    <xf numFmtId="164" fontId="37" fillId="6" borderId="85" xfId="3" applyFont="1" applyFill="1" applyBorder="1" applyAlignment="1" applyProtection="1">
      <alignment horizontal="center" vertical="center" wrapText="1"/>
    </xf>
    <xf numFmtId="166" fontId="66" fillId="0" borderId="65" xfId="10" applyNumberFormat="1" applyFont="1" applyBorder="1" applyAlignment="1" applyProtection="1">
      <alignment horizontal="right" vertical="center" wrapText="1"/>
    </xf>
    <xf numFmtId="166" fontId="66" fillId="0" borderId="86" xfId="10" applyNumberFormat="1" applyFont="1" applyBorder="1" applyAlignment="1" applyProtection="1">
      <alignment horizontal="right" vertical="center" wrapText="1"/>
    </xf>
  </cellXfs>
  <cellStyles count="32">
    <cellStyle name="Excel Built-in Comma" xfId="24" xr:uid="{63E82B97-F61A-441C-A81D-10D161AD2FE4}"/>
    <cellStyle name="Excel Built-in Normal" xfId="3" xr:uid="{8DADEA48-6748-47EC-B198-87FBE3DB954C}"/>
    <cellStyle name="Excel Built-in Normal 2" xfId="5" xr:uid="{65C41E5F-7C55-4619-A4CE-7FC2A6BE5EA3}"/>
    <cellStyle name="Excel Built-in Normal 2 2" xfId="11" xr:uid="{15E182B3-FE53-4249-82BB-119A281DCEDC}"/>
    <cellStyle name="Excel Built-in Normal 2 3" xfId="19" xr:uid="{F4D3D72C-6A9E-41E3-82B5-22BAE748E5DB}"/>
    <cellStyle name="Excel Built-in Normal 3 2" xfId="6" xr:uid="{B591A73B-4D48-4582-A5DA-F96257D4B196}"/>
    <cellStyle name="Hipervínculo" xfId="31" builtinId="8"/>
    <cellStyle name="Millares" xfId="25" builtinId="3"/>
    <cellStyle name="Millares 2" xfId="18" xr:uid="{060341FA-167C-488A-840F-6811298EB6D8}"/>
    <cellStyle name="Moneda" xfId="1" builtinId="4"/>
    <cellStyle name="Normal" xfId="0" builtinId="0"/>
    <cellStyle name="Normal 2" xfId="7" xr:uid="{BE094D88-3E22-4C53-93EC-E4AF9910B997}"/>
    <cellStyle name="Normal 2 2 3" xfId="12" xr:uid="{473CA3B3-C471-4580-AE2A-8205527B1745}"/>
    <cellStyle name="Normal 2 3" xfId="8" xr:uid="{D2FD9923-A29E-48A8-84A5-526DE0E6829B}"/>
    <cellStyle name="Normal 2 8" xfId="4" xr:uid="{91841E1E-D87C-4518-B624-10F076EEFEBE}"/>
    <cellStyle name="Normal 2 9" xfId="21" xr:uid="{2C5D7D91-3328-4F2C-8EE5-E200E4F73C44}"/>
    <cellStyle name="Normal 3" xfId="14" xr:uid="{7E29CB4B-0AEF-4C78-9BF6-6A5818C17D25}"/>
    <cellStyle name="Normal 4" xfId="22" xr:uid="{9D011FE9-56C8-489A-805A-15A6A2748CB0}"/>
    <cellStyle name="Normal 5" xfId="30" xr:uid="{EAA64CA2-2D4D-4863-A9FD-7A76E4448B43}"/>
    <cellStyle name="Normal 6 2 2 2" xfId="28" xr:uid="{0C99789E-9C3D-4E42-A179-B1EF2E60BA2A}"/>
    <cellStyle name="Normal 7" xfId="13" xr:uid="{9E042127-45AD-4D64-9D4D-D2EF18E9CA82}"/>
    <cellStyle name="Normal 7 2" xfId="26" xr:uid="{3EAC9923-6583-4C9C-AF4E-406EC5F1B36D}"/>
    <cellStyle name="Normal 8" xfId="20" xr:uid="{E3A54901-BB84-42E8-9ECB-0D1F05430EA4}"/>
    <cellStyle name="Porcentaje" xfId="2" builtinId="5"/>
    <cellStyle name="Porcentaje 2" xfId="17" xr:uid="{2EBA771A-E15E-4C47-9FCE-CEDC2D03ADDD}"/>
    <cellStyle name="Porcentaje 4" xfId="9" xr:uid="{116EC924-A289-450D-B134-4D09B54C5C64}"/>
    <cellStyle name="Porcentaje 4 2 2 3" xfId="29" xr:uid="{0CF71B6B-2072-4AE8-B3BA-11A372D2DD03}"/>
    <cellStyle name="Porcentaje 4 3 4" xfId="10" xr:uid="{99BF97C7-9F5D-443B-8D34-9A3C5C24B573}"/>
    <cellStyle name="Porcentaje 4 3 4 2" xfId="23" xr:uid="{5BD44157-2755-4101-8475-E433DAB63CF7}"/>
    <cellStyle name="Porcentaje 4 3 4 2 2" xfId="16" xr:uid="{7B34338D-ED77-42CA-9CEE-1F0971AD98EF}"/>
    <cellStyle name="Porcentaje 4 3 4 3" xfId="27" xr:uid="{B4E9B364-795B-40D7-BD02-6E875FA07DE3}"/>
    <cellStyle name="Porcentual 2 4" xfId="15" xr:uid="{BA36DA1D-A258-4D60-B52F-AF7FB386223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hyperlink" Target="#Agropecuaria!A1"/><Relationship Id="rId13" Type="http://schemas.openxmlformats.org/officeDocument/2006/relationships/hyperlink" Target="#'Direcci&#243;n Ejecutiva'!A1"/><Relationship Id="rId3" Type="http://schemas.openxmlformats.org/officeDocument/2006/relationships/hyperlink" Target="#Planificaci&#243;n!A1"/><Relationship Id="rId7" Type="http://schemas.openxmlformats.org/officeDocument/2006/relationships/hyperlink" Target="#DAF!A1"/><Relationship Id="rId12" Type="http://schemas.openxmlformats.org/officeDocument/2006/relationships/hyperlink" Target="#'Recursos Humanos'!A1"/><Relationship Id="rId2" Type="http://schemas.openxmlformats.org/officeDocument/2006/relationships/hyperlink" Target="#NSSS!A1"/><Relationship Id="rId1" Type="http://schemas.openxmlformats.org/officeDocument/2006/relationships/hyperlink" Target="#Comunicaciones!A1"/><Relationship Id="rId6" Type="http://schemas.openxmlformats.org/officeDocument/2006/relationships/hyperlink" Target="#Juridica!A1"/><Relationship Id="rId11" Type="http://schemas.openxmlformats.org/officeDocument/2006/relationships/hyperlink" Target="#Programas!A1"/><Relationship Id="rId5" Type="http://schemas.openxmlformats.org/officeDocument/2006/relationships/hyperlink" Target="#TIC!A1"/><Relationship Id="rId10" Type="http://schemas.openxmlformats.org/officeDocument/2006/relationships/hyperlink" Target="#Comercializaci&#243;n!A1"/><Relationship Id="rId4" Type="http://schemas.openxmlformats.org/officeDocument/2006/relationships/hyperlink" Target="#'Seguridad Militar'!A1"/><Relationship Id="rId9" Type="http://schemas.openxmlformats.org/officeDocument/2006/relationships/hyperlink" Target="#Log&#237;stica!A1"/><Relationship Id="rId14" Type="http://schemas.openxmlformats.org/officeDocument/2006/relationships/hyperlink" Target="#OAI!A1"/></Relationships>
</file>

<file path=xl/drawings/_rels/drawing4.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hyperlink" Target="#Contenido!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646206</xdr:colOff>
      <xdr:row>0</xdr:row>
      <xdr:rowOff>0</xdr:rowOff>
    </xdr:from>
    <xdr:ext cx="2203886" cy="11795028"/>
    <xdr:sp macro="" textlink="">
      <xdr:nvSpPr>
        <xdr:cNvPr id="2" name="Rectángulo 1">
          <a:extLst>
            <a:ext uri="{FF2B5EF4-FFF2-40B4-BE49-F238E27FC236}">
              <a16:creationId xmlns:a16="http://schemas.microsoft.com/office/drawing/2014/main" id="{4724E934-AFAD-4FA1-9DF6-8DD05109D27E}"/>
            </a:ext>
          </a:extLst>
        </xdr:cNvPr>
        <xdr:cNvSpPr/>
      </xdr:nvSpPr>
      <xdr:spPr>
        <a:xfrm>
          <a:off x="5561106" y="0"/>
          <a:ext cx="2203886" cy="11795028"/>
        </a:xfrm>
        <a:custGeom>
          <a:avLst/>
          <a:gdLst>
            <a:gd name="f0" fmla="val w"/>
            <a:gd name="f1" fmla="val h"/>
            <a:gd name="f2" fmla="val 0"/>
            <a:gd name="f3" fmla="val 21600"/>
            <a:gd name="f4" fmla="*/ f0 1 21600"/>
            <a:gd name="f5" fmla="*/ f1 1 21600"/>
            <a:gd name="f6" fmla="val f2"/>
            <a:gd name="f7" fmla="val f3"/>
            <a:gd name="f8" fmla="+- f7 0 f6"/>
            <a:gd name="f9" fmla="*/ f8 1 21600"/>
            <a:gd name="f10" fmla="*/ f6 1 f9"/>
            <a:gd name="f11" fmla="*/ f7 1 f9"/>
            <a:gd name="f12" fmla="*/ f10 f4 1"/>
            <a:gd name="f13" fmla="*/ f11 f4 1"/>
            <a:gd name="f14" fmla="*/ f11 f5 1"/>
            <a:gd name="f15" fmla="*/ f10 f5 1"/>
          </a:gdLst>
          <a:ahLst/>
          <a:cxnLst>
            <a:cxn ang="3cd4">
              <a:pos x="hc" y="t"/>
            </a:cxn>
            <a:cxn ang="0">
              <a:pos x="r" y="vc"/>
            </a:cxn>
            <a:cxn ang="cd4">
              <a:pos x="hc" y="b"/>
            </a:cxn>
            <a:cxn ang="cd2">
              <a:pos x="l" y="vc"/>
            </a:cxn>
          </a:cxnLst>
          <a:rect l="f12" t="f15" r="f13" b="f14"/>
          <a:pathLst>
            <a:path w="21600" h="21600">
              <a:moveTo>
                <a:pt x="f2" y="f2"/>
              </a:moveTo>
              <a:lnTo>
                <a:pt x="f3" y="f2"/>
              </a:lnTo>
              <a:lnTo>
                <a:pt x="f3" y="f3"/>
              </a:lnTo>
              <a:lnTo>
                <a:pt x="f2" y="f3"/>
              </a:lnTo>
              <a:lnTo>
                <a:pt x="f2" y="f2"/>
              </a:lnTo>
              <a:close/>
            </a:path>
          </a:pathLst>
        </a:custGeom>
        <a:solidFill>
          <a:srgbClr val="99CC00"/>
        </a:solidFill>
        <a:ln w="12618" cap="flat">
          <a:solidFill>
            <a:srgbClr val="325490"/>
          </a:solidFill>
          <a:prstDash val="solid"/>
          <a:miter/>
        </a:ln>
      </xdr:spPr>
      <xdr:txBody>
        <a:bodyPr vert="horz" wrap="square" lIns="89976" tIns="44988" rIns="89976" bIns="44988" anchor="t" anchorCtr="0" compatLnSpc="0">
          <a:noAutofit/>
        </a:bodyPr>
        <a:lstStyle/>
        <a:p>
          <a:pPr marL="0" marR="0" lvl="0" indent="0"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en-US" sz="1200" b="0" i="0" u="none" strike="noStrike" kern="1200" cap="none" spc="0" baseline="0">
            <a:solidFill>
              <a:srgbClr val="000000"/>
            </a:solidFill>
            <a:uFillTx/>
            <a:latin typeface="Calibri"/>
          </a:endParaRPr>
        </a:p>
      </xdr:txBody>
    </xdr:sp>
    <xdr:clientData/>
  </xdr:oneCellAnchor>
  <xdr:oneCellAnchor>
    <xdr:from>
      <xdr:col>0</xdr:col>
      <xdr:colOff>26974</xdr:colOff>
      <xdr:row>30</xdr:row>
      <xdr:rowOff>0</xdr:rowOff>
    </xdr:from>
    <xdr:ext cx="6757598" cy="891357"/>
    <xdr:sp macro="" textlink="">
      <xdr:nvSpPr>
        <xdr:cNvPr id="3" name="Rectángulo 2">
          <a:extLst>
            <a:ext uri="{FF2B5EF4-FFF2-40B4-BE49-F238E27FC236}">
              <a16:creationId xmlns:a16="http://schemas.microsoft.com/office/drawing/2014/main" id="{28192C1B-CBA4-4D08-B305-AE734066DE72}"/>
            </a:ext>
          </a:extLst>
        </xdr:cNvPr>
        <xdr:cNvSpPr/>
      </xdr:nvSpPr>
      <xdr:spPr>
        <a:xfrm>
          <a:off x="26974" y="5705475"/>
          <a:ext cx="6757598" cy="891357"/>
        </a:xfrm>
        <a:custGeom>
          <a:avLst/>
          <a:gdLst>
            <a:gd name="f0" fmla="val w"/>
            <a:gd name="f1" fmla="val h"/>
            <a:gd name="f2" fmla="val 0"/>
            <a:gd name="f3" fmla="val 21600"/>
            <a:gd name="f4" fmla="*/ f0 1 21600"/>
            <a:gd name="f5" fmla="*/ f1 1 21600"/>
            <a:gd name="f6" fmla="val f2"/>
            <a:gd name="f7" fmla="val f3"/>
            <a:gd name="f8" fmla="+- f7 0 f6"/>
            <a:gd name="f9" fmla="*/ f8 1 21600"/>
            <a:gd name="f10" fmla="*/ f6 1 f9"/>
            <a:gd name="f11" fmla="*/ f7 1 f9"/>
            <a:gd name="f12" fmla="*/ f10 f4 1"/>
            <a:gd name="f13" fmla="*/ f11 f4 1"/>
            <a:gd name="f14" fmla="*/ f11 f5 1"/>
            <a:gd name="f15" fmla="*/ f10 f5 1"/>
          </a:gdLst>
          <a:ahLst/>
          <a:cxnLst>
            <a:cxn ang="3cd4">
              <a:pos x="hc" y="t"/>
            </a:cxn>
            <a:cxn ang="0">
              <a:pos x="r" y="vc"/>
            </a:cxn>
            <a:cxn ang="cd4">
              <a:pos x="hc" y="b"/>
            </a:cxn>
            <a:cxn ang="cd2">
              <a:pos x="l" y="vc"/>
            </a:cxn>
          </a:cxnLst>
          <a:rect l="f12" t="f15" r="f13" b="f14"/>
          <a:pathLst>
            <a:path w="21600" h="21600">
              <a:moveTo>
                <a:pt x="f2" y="f2"/>
              </a:moveTo>
              <a:lnTo>
                <a:pt x="f3" y="f2"/>
              </a:lnTo>
              <a:lnTo>
                <a:pt x="f3" y="f3"/>
              </a:lnTo>
              <a:lnTo>
                <a:pt x="f2" y="f3"/>
              </a:lnTo>
              <a:lnTo>
                <a:pt x="f2" y="f2"/>
              </a:lnTo>
              <a:close/>
            </a:path>
          </a:pathLst>
        </a:custGeom>
        <a:solidFill>
          <a:srgbClr val="4472C4"/>
        </a:solidFill>
        <a:ln w="12618" cap="flat">
          <a:solidFill>
            <a:srgbClr val="325490"/>
          </a:solidFill>
          <a:prstDash val="solid"/>
          <a:miter/>
        </a:ln>
      </xdr:spPr>
      <xdr:txBody>
        <a:bodyPr vert="horz" wrap="square" lIns="89976" tIns="44988" rIns="89976" bIns="44988" anchor="t" anchorCtr="0" compatLnSpc="0">
          <a:noAutofit/>
        </a:bodyPr>
        <a:lstStyle/>
        <a:p>
          <a:pPr marL="0" marR="0" lvl="0" indent="0"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en-US" sz="1200" b="0" i="0" u="none" strike="noStrike" kern="1200" cap="none" spc="0" baseline="0">
            <a:solidFill>
              <a:srgbClr val="000000"/>
            </a:solidFill>
            <a:uFillTx/>
            <a:latin typeface="Calibri"/>
          </a:endParaRPr>
        </a:p>
      </xdr:txBody>
    </xdr:sp>
    <xdr:clientData/>
  </xdr:oneCellAnchor>
  <xdr:oneCellAnchor>
    <xdr:from>
      <xdr:col>2</xdr:col>
      <xdr:colOff>27340</xdr:colOff>
      <xdr:row>0</xdr:row>
      <xdr:rowOff>137582</xdr:rowOff>
    </xdr:from>
    <xdr:ext cx="2467782" cy="1862666"/>
    <xdr:pic>
      <xdr:nvPicPr>
        <xdr:cNvPr id="4" name="Picture 2">
          <a:extLst>
            <a:ext uri="{FF2B5EF4-FFF2-40B4-BE49-F238E27FC236}">
              <a16:creationId xmlns:a16="http://schemas.microsoft.com/office/drawing/2014/main" id="{5645DCD1-F535-4494-90FC-E4CE7A07C2ED}"/>
            </a:ext>
          </a:extLst>
        </xdr:cNvPr>
        <xdr:cNvPicPr>
          <a:picLocks noChangeAspect="1"/>
        </xdr:cNvPicPr>
      </xdr:nvPicPr>
      <xdr:blipFill rotWithShape="1">
        <a:blip xmlns:r="http://schemas.openxmlformats.org/officeDocument/2006/relationships" r:embed="rId1">
          <a:lum/>
          <a:alphaModFix/>
        </a:blip>
        <a:srcRect t="10523" b="15543"/>
        <a:stretch/>
      </xdr:blipFill>
      <xdr:spPr>
        <a:xfrm>
          <a:off x="1665640" y="137582"/>
          <a:ext cx="2467782" cy="1862666"/>
        </a:xfrm>
        <a:prstGeom prst="rect">
          <a:avLst/>
        </a:prstGeom>
        <a:noFill/>
        <a:ln cap="flat">
          <a:noFill/>
        </a:ln>
      </xdr:spPr>
    </xdr:pic>
    <xdr:clientData/>
  </xdr:oneCellAnchor>
  <xdr:oneCellAnchor>
    <xdr:from>
      <xdr:col>0</xdr:col>
      <xdr:colOff>103692</xdr:colOff>
      <xdr:row>30</xdr:row>
      <xdr:rowOff>150144</xdr:rowOff>
    </xdr:from>
    <xdr:ext cx="6557436" cy="567019"/>
    <xdr:sp macro="" textlink="">
      <xdr:nvSpPr>
        <xdr:cNvPr id="5" name="CuadroTexto 5">
          <a:extLst>
            <a:ext uri="{FF2B5EF4-FFF2-40B4-BE49-F238E27FC236}">
              <a16:creationId xmlns:a16="http://schemas.microsoft.com/office/drawing/2014/main" id="{3E13ECD3-2C31-4439-B6E4-370EF1986F98}"/>
            </a:ext>
          </a:extLst>
        </xdr:cNvPr>
        <xdr:cNvSpPr/>
      </xdr:nvSpPr>
      <xdr:spPr>
        <a:xfrm>
          <a:off x="103692" y="5855619"/>
          <a:ext cx="6557436" cy="567019"/>
        </a:xfrm>
        <a:custGeom>
          <a:avLst/>
          <a:gdLst>
            <a:gd name="f0" fmla="val w"/>
            <a:gd name="f1" fmla="val h"/>
            <a:gd name="f2" fmla="val 0"/>
            <a:gd name="f3" fmla="val 21600"/>
            <a:gd name="f4" fmla="*/ f0 1 21600"/>
            <a:gd name="f5" fmla="*/ f1 1 21600"/>
            <a:gd name="f6" fmla="val f2"/>
            <a:gd name="f7" fmla="val f3"/>
            <a:gd name="f8" fmla="+- f7 0 f6"/>
            <a:gd name="f9" fmla="*/ f8 1 21600"/>
            <a:gd name="f10" fmla="*/ f6 1 f9"/>
            <a:gd name="f11" fmla="*/ f7 1 f9"/>
            <a:gd name="f12" fmla="*/ f10 f4 1"/>
            <a:gd name="f13" fmla="*/ f11 f4 1"/>
            <a:gd name="f14" fmla="*/ f11 f5 1"/>
            <a:gd name="f15" fmla="*/ f10 f5 1"/>
          </a:gdLst>
          <a:ahLst/>
          <a:cxnLst>
            <a:cxn ang="3cd4">
              <a:pos x="hc" y="t"/>
            </a:cxn>
            <a:cxn ang="0">
              <a:pos x="r" y="vc"/>
            </a:cxn>
            <a:cxn ang="cd4">
              <a:pos x="hc" y="b"/>
            </a:cxn>
            <a:cxn ang="cd2">
              <a:pos x="l" y="vc"/>
            </a:cxn>
          </a:cxnLst>
          <a:rect l="f12" t="f15" r="f13" b="f14"/>
          <a:pathLst>
            <a:path w="21600" h="21600">
              <a:moveTo>
                <a:pt x="f2" y="f2"/>
              </a:moveTo>
              <a:lnTo>
                <a:pt x="f3" y="f2"/>
              </a:lnTo>
              <a:lnTo>
                <a:pt x="f3" y="f3"/>
              </a:lnTo>
              <a:lnTo>
                <a:pt x="f2" y="f3"/>
              </a:lnTo>
              <a:lnTo>
                <a:pt x="f2" y="f2"/>
              </a:lnTo>
              <a:close/>
            </a:path>
          </a:pathLst>
        </a:custGeom>
        <a:noFill/>
        <a:ln cap="flat">
          <a:noFill/>
          <a:prstDash val="solid"/>
        </a:ln>
      </xdr:spPr>
      <xdr:txBody>
        <a:bodyPr vert="horz" wrap="square" lIns="89976" tIns="44988" rIns="89976" bIns="44988" anchor="t" anchorCtr="1" compatLnSpc="0">
          <a:noAutofit/>
        </a:bodyPr>
        <a:lstStyle/>
        <a:p>
          <a:pPr marL="0" marR="0" lvl="0" indent="0" algn="ctr"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en-US" sz="3200" b="0" i="0" u="none" strike="noStrike" kern="1200" cap="none" spc="0" baseline="0">
              <a:solidFill>
                <a:srgbClr val="000000"/>
              </a:solidFill>
              <a:uFillTx/>
              <a:latin typeface="Times New Roman" pitchFamily="16"/>
              <a:cs typeface="Times New Roman" pitchFamily="16"/>
            </a:rPr>
            <a:t>Plan Operativo Anual (POA) 2025</a:t>
          </a:r>
        </a:p>
      </xdr:txBody>
    </xdr:sp>
    <xdr:clientData/>
  </xdr:oneCellAnchor>
</xdr:wsDr>
</file>

<file path=xl/drawings/drawing10.xml><?xml version="1.0" encoding="utf-8"?>
<xdr:wsDr xmlns:xdr="http://schemas.openxmlformats.org/drawingml/2006/spreadsheetDrawing" xmlns:a="http://schemas.openxmlformats.org/drawingml/2006/main">
  <xdr:twoCellAnchor editAs="oneCell">
    <xdr:from>
      <xdr:col>6</xdr:col>
      <xdr:colOff>2784307</xdr:colOff>
      <xdr:row>1</xdr:row>
      <xdr:rowOff>62830</xdr:rowOff>
    </xdr:from>
    <xdr:to>
      <xdr:col>6</xdr:col>
      <xdr:colOff>4000833</xdr:colOff>
      <xdr:row>5</xdr:row>
      <xdr:rowOff>116804</xdr:rowOff>
    </xdr:to>
    <xdr:pic>
      <xdr:nvPicPr>
        <xdr:cNvPr id="2" name="Picture 2">
          <a:extLst>
            <a:ext uri="{FF2B5EF4-FFF2-40B4-BE49-F238E27FC236}">
              <a16:creationId xmlns:a16="http://schemas.microsoft.com/office/drawing/2014/main" id="{4D5573CF-44E3-42FF-A145-D7D548DF89D3}"/>
            </a:ext>
          </a:extLst>
        </xdr:cNvPr>
        <xdr:cNvPicPr/>
      </xdr:nvPicPr>
      <xdr:blipFill>
        <a:blip xmlns:r="http://schemas.openxmlformats.org/officeDocument/2006/relationships" r:embed="rId1"/>
        <a:srcRect t="7853" b="18918"/>
        <a:stretch/>
      </xdr:blipFill>
      <xdr:spPr>
        <a:xfrm>
          <a:off x="11090107" y="224755"/>
          <a:ext cx="1216526" cy="701674"/>
        </a:xfrm>
        <a:prstGeom prst="rect">
          <a:avLst/>
        </a:prstGeom>
        <a:ln w="0">
          <a:noFill/>
        </a:ln>
      </xdr:spPr>
    </xdr:pic>
    <xdr:clientData/>
  </xdr:twoCellAnchor>
  <xdr:twoCellAnchor>
    <xdr:from>
      <xdr:col>0</xdr:col>
      <xdr:colOff>0</xdr:colOff>
      <xdr:row>0</xdr:row>
      <xdr:rowOff>0</xdr:rowOff>
    </xdr:from>
    <xdr:to>
      <xdr:col>1</xdr:col>
      <xdr:colOff>1483178</xdr:colOff>
      <xdr:row>3</xdr:row>
      <xdr:rowOff>13607</xdr:rowOff>
    </xdr:to>
    <xdr:sp macro="" textlink="">
      <xdr:nvSpPr>
        <xdr:cNvPr id="3" name="1 Rectángulo">
          <a:hlinkClick xmlns:r="http://schemas.openxmlformats.org/officeDocument/2006/relationships" r:id="rId2"/>
          <a:extLst>
            <a:ext uri="{FF2B5EF4-FFF2-40B4-BE49-F238E27FC236}">
              <a16:creationId xmlns:a16="http://schemas.microsoft.com/office/drawing/2014/main" id="{75316ACB-DDF4-4AF1-A51B-A19FA7E1E81D}"/>
            </a:ext>
          </a:extLst>
        </xdr:cNvPr>
        <xdr:cNvSpPr/>
      </xdr:nvSpPr>
      <xdr:spPr>
        <a:xfrm>
          <a:off x="0" y="0"/>
          <a:ext cx="3932464" cy="50346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2400"/>
            <a:t>Volver a menú de contenido</a:t>
          </a:r>
          <a:endParaRPr lang="en-US" sz="1000"/>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6</xdr:col>
      <xdr:colOff>2705096</xdr:colOff>
      <xdr:row>0</xdr:row>
      <xdr:rowOff>76196</xdr:rowOff>
    </xdr:from>
    <xdr:ext cx="1504946" cy="657225"/>
    <xdr:pic>
      <xdr:nvPicPr>
        <xdr:cNvPr id="2" name="Picture 2">
          <a:extLst>
            <a:ext uri="{FF2B5EF4-FFF2-40B4-BE49-F238E27FC236}">
              <a16:creationId xmlns:a16="http://schemas.microsoft.com/office/drawing/2014/main" id="{2555E2CD-E739-45D0-A51B-3ED6683DE636}"/>
            </a:ext>
          </a:extLst>
        </xdr:cNvPr>
        <xdr:cNvPicPr>
          <a:picLocks noChangeAspect="1"/>
        </xdr:cNvPicPr>
      </xdr:nvPicPr>
      <xdr:blipFill>
        <a:blip xmlns:r="http://schemas.openxmlformats.org/officeDocument/2006/relationships" r:embed="rId1">
          <a:lum/>
          <a:alphaModFix/>
        </a:blip>
        <a:srcRect t="7858" b="18920"/>
        <a:stretch>
          <a:fillRect/>
        </a:stretch>
      </xdr:blipFill>
      <xdr:spPr>
        <a:xfrm>
          <a:off x="9925046" y="76196"/>
          <a:ext cx="1504946" cy="657225"/>
        </a:xfrm>
        <a:prstGeom prst="rect">
          <a:avLst/>
        </a:prstGeom>
        <a:noFill/>
        <a:ln cap="flat">
          <a:noFill/>
        </a:ln>
      </xdr:spPr>
    </xdr:pic>
    <xdr:clientData/>
  </xdr:oneCellAnchor>
  <xdr:twoCellAnchor>
    <xdr:from>
      <xdr:col>0</xdr:col>
      <xdr:colOff>0</xdr:colOff>
      <xdr:row>0</xdr:row>
      <xdr:rowOff>0</xdr:rowOff>
    </xdr:from>
    <xdr:to>
      <xdr:col>1</xdr:col>
      <xdr:colOff>1038225</xdr:colOff>
      <xdr:row>2</xdr:row>
      <xdr:rowOff>57150</xdr:rowOff>
    </xdr:to>
    <xdr:sp macro="" textlink="">
      <xdr:nvSpPr>
        <xdr:cNvPr id="3" name="1 Rectángulo">
          <a:hlinkClick xmlns:r="http://schemas.openxmlformats.org/officeDocument/2006/relationships" r:id="rId2"/>
          <a:extLst>
            <a:ext uri="{FF2B5EF4-FFF2-40B4-BE49-F238E27FC236}">
              <a16:creationId xmlns:a16="http://schemas.microsoft.com/office/drawing/2014/main" id="{020D4C76-66DF-43DE-8AE9-E59535DD6734}"/>
            </a:ext>
          </a:extLst>
        </xdr:cNvPr>
        <xdr:cNvSpPr/>
      </xdr:nvSpPr>
      <xdr:spPr>
        <a:xfrm>
          <a:off x="0" y="0"/>
          <a:ext cx="3171825" cy="381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2000"/>
            <a:t>Volver a menú de contenido</a:t>
          </a:r>
          <a:endParaRPr lang="en-US" sz="900"/>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6</xdr:col>
      <xdr:colOff>1984375</xdr:colOff>
      <xdr:row>0</xdr:row>
      <xdr:rowOff>206375</xdr:rowOff>
    </xdr:from>
    <xdr:ext cx="2675730" cy="1857375"/>
    <xdr:pic>
      <xdr:nvPicPr>
        <xdr:cNvPr id="2" name="Picture 2">
          <a:extLst>
            <a:ext uri="{FF2B5EF4-FFF2-40B4-BE49-F238E27FC236}">
              <a16:creationId xmlns:a16="http://schemas.microsoft.com/office/drawing/2014/main" id="{444E82B7-DDA9-4C7B-8D53-70A6E3E49567}"/>
            </a:ext>
          </a:extLst>
        </xdr:cNvPr>
        <xdr:cNvPicPr>
          <a:picLocks noChangeAspect="1"/>
        </xdr:cNvPicPr>
      </xdr:nvPicPr>
      <xdr:blipFill rotWithShape="1">
        <a:blip xmlns:r="http://schemas.openxmlformats.org/officeDocument/2006/relationships" r:embed="rId1">
          <a:lum/>
          <a:alphaModFix/>
        </a:blip>
        <a:srcRect t="7858" b="18920"/>
        <a:stretch/>
      </xdr:blipFill>
      <xdr:spPr>
        <a:xfrm>
          <a:off x="10194925" y="206375"/>
          <a:ext cx="2675730" cy="1857375"/>
        </a:xfrm>
        <a:prstGeom prst="rect">
          <a:avLst/>
        </a:prstGeom>
        <a:noFill/>
        <a:ln cap="flat">
          <a:noFill/>
        </a:ln>
      </xdr:spPr>
    </xdr:pic>
    <xdr:clientData/>
  </xdr:oneCellAnchor>
  <xdr:twoCellAnchor>
    <xdr:from>
      <xdr:col>0</xdr:col>
      <xdr:colOff>0</xdr:colOff>
      <xdr:row>0</xdr:row>
      <xdr:rowOff>0</xdr:rowOff>
    </xdr:from>
    <xdr:to>
      <xdr:col>2</xdr:col>
      <xdr:colOff>1265464</xdr:colOff>
      <xdr:row>1</xdr:row>
      <xdr:rowOff>124731</xdr:rowOff>
    </xdr:to>
    <xdr:sp macro="" textlink="">
      <xdr:nvSpPr>
        <xdr:cNvPr id="3" name="1 Rectángulo">
          <a:hlinkClick xmlns:r="http://schemas.openxmlformats.org/officeDocument/2006/relationships" r:id="rId2"/>
          <a:extLst>
            <a:ext uri="{FF2B5EF4-FFF2-40B4-BE49-F238E27FC236}">
              <a16:creationId xmlns:a16="http://schemas.microsoft.com/office/drawing/2014/main" id="{F6930824-DAF7-4C46-B097-1174CFADD654}"/>
            </a:ext>
          </a:extLst>
        </xdr:cNvPr>
        <xdr:cNvSpPr/>
      </xdr:nvSpPr>
      <xdr:spPr>
        <a:xfrm>
          <a:off x="0" y="0"/>
          <a:ext cx="5238750" cy="6826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3200"/>
            <a:t>Volver a menú de contenido</a:t>
          </a:r>
          <a:endParaRPr lang="en-US" sz="1100"/>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7</xdr:col>
      <xdr:colOff>975178</xdr:colOff>
      <xdr:row>0</xdr:row>
      <xdr:rowOff>0</xdr:rowOff>
    </xdr:from>
    <xdr:ext cx="1504950" cy="858846"/>
    <xdr:pic>
      <xdr:nvPicPr>
        <xdr:cNvPr id="2" name="Picture 2">
          <a:extLst>
            <a:ext uri="{FF2B5EF4-FFF2-40B4-BE49-F238E27FC236}">
              <a16:creationId xmlns:a16="http://schemas.microsoft.com/office/drawing/2014/main" id="{4A630B2F-DE60-42B7-A3B9-96413EB97A02}"/>
            </a:ext>
          </a:extLst>
        </xdr:cNvPr>
        <xdr:cNvPicPr>
          <a:picLocks noChangeAspect="1"/>
        </xdr:cNvPicPr>
      </xdr:nvPicPr>
      <xdr:blipFill rotWithShape="1">
        <a:blip xmlns:r="http://schemas.openxmlformats.org/officeDocument/2006/relationships" r:embed="rId1">
          <a:lum/>
          <a:alphaModFix/>
        </a:blip>
        <a:srcRect t="7858" b="18920"/>
        <a:stretch/>
      </xdr:blipFill>
      <xdr:spPr>
        <a:xfrm>
          <a:off x="10250714" y="0"/>
          <a:ext cx="1504950" cy="858846"/>
        </a:xfrm>
        <a:prstGeom prst="rect">
          <a:avLst/>
        </a:prstGeom>
        <a:noFill/>
        <a:ln cap="flat">
          <a:noFill/>
        </a:ln>
      </xdr:spPr>
    </xdr:pic>
    <xdr:clientData/>
  </xdr:oneCellAnchor>
  <xdr:twoCellAnchor>
    <xdr:from>
      <xdr:col>0</xdr:col>
      <xdr:colOff>0</xdr:colOff>
      <xdr:row>0</xdr:row>
      <xdr:rowOff>0</xdr:rowOff>
    </xdr:from>
    <xdr:to>
      <xdr:col>2</xdr:col>
      <xdr:colOff>362857</xdr:colOff>
      <xdr:row>3</xdr:row>
      <xdr:rowOff>11339</xdr:rowOff>
    </xdr:to>
    <xdr:sp macro="" textlink="">
      <xdr:nvSpPr>
        <xdr:cNvPr id="3" name="1 Rectángulo">
          <a:hlinkClick xmlns:r="http://schemas.openxmlformats.org/officeDocument/2006/relationships" r:id="rId2"/>
          <a:extLst>
            <a:ext uri="{FF2B5EF4-FFF2-40B4-BE49-F238E27FC236}">
              <a16:creationId xmlns:a16="http://schemas.microsoft.com/office/drawing/2014/main" id="{080E6AC4-F2BC-429A-9577-7A5667DC9AE1}"/>
            </a:ext>
          </a:extLst>
        </xdr:cNvPr>
        <xdr:cNvSpPr/>
      </xdr:nvSpPr>
      <xdr:spPr>
        <a:xfrm>
          <a:off x="0" y="0"/>
          <a:ext cx="3764643" cy="48758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2400"/>
            <a:t>Volver a menú de contenido</a:t>
          </a:r>
          <a:endParaRPr lang="en-US" sz="1000"/>
        </a:p>
      </xdr:txBody>
    </xdr:sp>
    <xdr:clientData/>
  </xdr:twoCellAnchor>
</xdr:wsDr>
</file>

<file path=xl/drawings/drawing14.xml><?xml version="1.0" encoding="utf-8"?>
<xdr:wsDr xmlns:xdr="http://schemas.openxmlformats.org/drawingml/2006/spreadsheetDrawing" xmlns:a="http://schemas.openxmlformats.org/drawingml/2006/main">
  <xdr:oneCellAnchor>
    <xdr:from>
      <xdr:col>6</xdr:col>
      <xdr:colOff>936625</xdr:colOff>
      <xdr:row>0</xdr:row>
      <xdr:rowOff>206375</xdr:rowOff>
    </xdr:from>
    <xdr:ext cx="2675730" cy="1857375"/>
    <xdr:pic>
      <xdr:nvPicPr>
        <xdr:cNvPr id="2" name="Picture 2">
          <a:extLst>
            <a:ext uri="{FF2B5EF4-FFF2-40B4-BE49-F238E27FC236}">
              <a16:creationId xmlns:a16="http://schemas.microsoft.com/office/drawing/2014/main" id="{C1EFA661-571C-46FB-BF24-88B1AB6956CB}"/>
            </a:ext>
          </a:extLst>
        </xdr:cNvPr>
        <xdr:cNvPicPr>
          <a:picLocks noChangeAspect="1"/>
        </xdr:cNvPicPr>
      </xdr:nvPicPr>
      <xdr:blipFill rotWithShape="1">
        <a:blip xmlns:r="http://schemas.openxmlformats.org/officeDocument/2006/relationships" r:embed="rId1">
          <a:lum/>
          <a:alphaModFix/>
        </a:blip>
        <a:srcRect t="7858" b="18920"/>
        <a:stretch/>
      </xdr:blipFill>
      <xdr:spPr>
        <a:xfrm>
          <a:off x="12423775" y="206375"/>
          <a:ext cx="2675730" cy="1857375"/>
        </a:xfrm>
        <a:prstGeom prst="rect">
          <a:avLst/>
        </a:prstGeom>
        <a:noFill/>
        <a:ln cap="flat">
          <a:noFill/>
        </a:ln>
      </xdr:spPr>
    </xdr:pic>
    <xdr:clientData/>
  </xdr:oneCellAnchor>
  <xdr:twoCellAnchor>
    <xdr:from>
      <xdr:col>0</xdr:col>
      <xdr:colOff>0</xdr:colOff>
      <xdr:row>0</xdr:row>
      <xdr:rowOff>0</xdr:rowOff>
    </xdr:from>
    <xdr:to>
      <xdr:col>2</xdr:col>
      <xdr:colOff>587375</xdr:colOff>
      <xdr:row>1</xdr:row>
      <xdr:rowOff>126999</xdr:rowOff>
    </xdr:to>
    <xdr:sp macro="" textlink="">
      <xdr:nvSpPr>
        <xdr:cNvPr id="3" name="1 Rectángulo">
          <a:hlinkClick xmlns:r="http://schemas.openxmlformats.org/officeDocument/2006/relationships" r:id="rId2"/>
          <a:extLst>
            <a:ext uri="{FF2B5EF4-FFF2-40B4-BE49-F238E27FC236}">
              <a16:creationId xmlns:a16="http://schemas.microsoft.com/office/drawing/2014/main" id="{61F1905B-F0B9-4B68-A969-AF8E8D100E8F}"/>
            </a:ext>
          </a:extLst>
        </xdr:cNvPr>
        <xdr:cNvSpPr/>
      </xdr:nvSpPr>
      <xdr:spPr>
        <a:xfrm>
          <a:off x="0" y="0"/>
          <a:ext cx="5238750" cy="6826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3200"/>
            <a:t>Volver a menú de contenido</a:t>
          </a:r>
          <a:endParaRPr lang="en-US" sz="1100"/>
        </a:p>
      </xdr:txBody>
    </xdr:sp>
    <xdr:clientData/>
  </xdr:twoCellAnchor>
</xdr:wsDr>
</file>

<file path=xl/drawings/drawing15.xml><?xml version="1.0" encoding="utf-8"?>
<xdr:wsDr xmlns:xdr="http://schemas.openxmlformats.org/drawingml/2006/spreadsheetDrawing" xmlns:a="http://schemas.openxmlformats.org/drawingml/2006/main">
  <xdr:oneCellAnchor>
    <xdr:from>
      <xdr:col>6</xdr:col>
      <xdr:colOff>3236556</xdr:colOff>
      <xdr:row>0</xdr:row>
      <xdr:rowOff>0</xdr:rowOff>
    </xdr:from>
    <xdr:ext cx="1487067" cy="751795"/>
    <xdr:pic>
      <xdr:nvPicPr>
        <xdr:cNvPr id="2" name="Picture 2">
          <a:extLst>
            <a:ext uri="{FF2B5EF4-FFF2-40B4-BE49-F238E27FC236}">
              <a16:creationId xmlns:a16="http://schemas.microsoft.com/office/drawing/2014/main" id="{1C2A209A-ED5A-4BC6-978A-C28BDF5BEC59}"/>
            </a:ext>
          </a:extLst>
        </xdr:cNvPr>
        <xdr:cNvPicPr>
          <a:picLocks noChangeAspect="1"/>
        </xdr:cNvPicPr>
      </xdr:nvPicPr>
      <xdr:blipFill rotWithShape="1">
        <a:blip xmlns:r="http://schemas.openxmlformats.org/officeDocument/2006/relationships" r:embed="rId1">
          <a:lum/>
          <a:alphaModFix/>
        </a:blip>
        <a:srcRect t="7858" b="18920"/>
        <a:stretch/>
      </xdr:blipFill>
      <xdr:spPr>
        <a:xfrm>
          <a:off x="11875731" y="0"/>
          <a:ext cx="1487067" cy="751795"/>
        </a:xfrm>
        <a:prstGeom prst="rect">
          <a:avLst/>
        </a:prstGeom>
        <a:noFill/>
        <a:ln cap="flat">
          <a:noFill/>
        </a:ln>
      </xdr:spPr>
    </xdr:pic>
    <xdr:clientData/>
  </xdr:oneCellAnchor>
  <xdr:twoCellAnchor>
    <xdr:from>
      <xdr:col>0</xdr:col>
      <xdr:colOff>0</xdr:colOff>
      <xdr:row>0</xdr:row>
      <xdr:rowOff>0</xdr:rowOff>
    </xdr:from>
    <xdr:to>
      <xdr:col>1</xdr:col>
      <xdr:colOff>437373</xdr:colOff>
      <xdr:row>2</xdr:row>
      <xdr:rowOff>106913</xdr:rowOff>
    </xdr:to>
    <xdr:sp macro="" textlink="">
      <xdr:nvSpPr>
        <xdr:cNvPr id="3" name="1 Rectángulo">
          <a:hlinkClick xmlns:r="http://schemas.openxmlformats.org/officeDocument/2006/relationships" r:id="rId2"/>
          <a:extLst>
            <a:ext uri="{FF2B5EF4-FFF2-40B4-BE49-F238E27FC236}">
              <a16:creationId xmlns:a16="http://schemas.microsoft.com/office/drawing/2014/main" id="{6B3B1CC6-B033-48D9-ACCD-9CCE9F7A6970}"/>
            </a:ext>
          </a:extLst>
        </xdr:cNvPr>
        <xdr:cNvSpPr/>
      </xdr:nvSpPr>
      <xdr:spPr>
        <a:xfrm>
          <a:off x="0" y="0"/>
          <a:ext cx="3382347" cy="43737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2000"/>
            <a:t>Volver a menú de contenido</a:t>
          </a:r>
          <a:endParaRPr lang="en-US" sz="900"/>
        </a:p>
      </xdr:txBody>
    </xdr:sp>
    <xdr:clientData/>
  </xdr:twoCellAnchor>
</xdr:wsDr>
</file>

<file path=xl/drawings/drawing16.xml><?xml version="1.0" encoding="utf-8"?>
<xdr:wsDr xmlns:xdr="http://schemas.openxmlformats.org/drawingml/2006/spreadsheetDrawing" xmlns:a="http://schemas.openxmlformats.org/drawingml/2006/main">
  <xdr:oneCellAnchor>
    <xdr:from>
      <xdr:col>6</xdr:col>
      <xdr:colOff>936625</xdr:colOff>
      <xdr:row>0</xdr:row>
      <xdr:rowOff>206375</xdr:rowOff>
    </xdr:from>
    <xdr:ext cx="2675730" cy="1857375"/>
    <xdr:pic>
      <xdr:nvPicPr>
        <xdr:cNvPr id="2" name="Picture 2">
          <a:extLst>
            <a:ext uri="{FF2B5EF4-FFF2-40B4-BE49-F238E27FC236}">
              <a16:creationId xmlns:a16="http://schemas.microsoft.com/office/drawing/2014/main" id="{01564102-1956-4879-8D08-E7C3F37BB544}"/>
            </a:ext>
          </a:extLst>
        </xdr:cNvPr>
        <xdr:cNvPicPr>
          <a:picLocks noChangeAspect="1"/>
        </xdr:cNvPicPr>
      </xdr:nvPicPr>
      <xdr:blipFill rotWithShape="1">
        <a:blip xmlns:r="http://schemas.openxmlformats.org/officeDocument/2006/relationships" r:embed="rId1">
          <a:lum/>
          <a:alphaModFix/>
        </a:blip>
        <a:srcRect t="7858" b="18920"/>
        <a:stretch/>
      </xdr:blipFill>
      <xdr:spPr>
        <a:xfrm>
          <a:off x="12423775" y="206375"/>
          <a:ext cx="2675730" cy="1857375"/>
        </a:xfrm>
        <a:prstGeom prst="rect">
          <a:avLst/>
        </a:prstGeom>
        <a:noFill/>
        <a:ln cap="flat">
          <a:noFill/>
        </a:ln>
      </xdr:spPr>
    </xdr:pic>
    <xdr:clientData/>
  </xdr:oneCellAnchor>
  <xdr:twoCellAnchor>
    <xdr:from>
      <xdr:col>0</xdr:col>
      <xdr:colOff>0</xdr:colOff>
      <xdr:row>0</xdr:row>
      <xdr:rowOff>0</xdr:rowOff>
    </xdr:from>
    <xdr:to>
      <xdr:col>2</xdr:col>
      <xdr:colOff>587375</xdr:colOff>
      <xdr:row>1</xdr:row>
      <xdr:rowOff>126999</xdr:rowOff>
    </xdr:to>
    <xdr:sp macro="" textlink="">
      <xdr:nvSpPr>
        <xdr:cNvPr id="3" name="1 Rectángulo">
          <a:hlinkClick xmlns:r="http://schemas.openxmlformats.org/officeDocument/2006/relationships" r:id="rId2"/>
          <a:extLst>
            <a:ext uri="{FF2B5EF4-FFF2-40B4-BE49-F238E27FC236}">
              <a16:creationId xmlns:a16="http://schemas.microsoft.com/office/drawing/2014/main" id="{0600BBC2-A043-4031-A816-DF73D2D8D51D}"/>
            </a:ext>
          </a:extLst>
        </xdr:cNvPr>
        <xdr:cNvSpPr/>
      </xdr:nvSpPr>
      <xdr:spPr>
        <a:xfrm>
          <a:off x="0" y="0"/>
          <a:ext cx="5238750" cy="6826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3200"/>
            <a:t>Volver a menú de contenido</a:t>
          </a:r>
          <a:endParaRPr lang="en-US" sz="1100"/>
        </a:p>
      </xdr:txBody>
    </xdr:sp>
    <xdr:clientData/>
  </xdr:twoCellAnchor>
</xdr:wsDr>
</file>

<file path=xl/drawings/drawing17.xml><?xml version="1.0" encoding="utf-8"?>
<xdr:wsDr xmlns:xdr="http://schemas.openxmlformats.org/drawingml/2006/spreadsheetDrawing" xmlns:a="http://schemas.openxmlformats.org/drawingml/2006/main">
  <xdr:oneCellAnchor>
    <xdr:from>
      <xdr:col>6</xdr:col>
      <xdr:colOff>936625</xdr:colOff>
      <xdr:row>0</xdr:row>
      <xdr:rowOff>206375</xdr:rowOff>
    </xdr:from>
    <xdr:ext cx="2675730" cy="1857375"/>
    <xdr:pic>
      <xdr:nvPicPr>
        <xdr:cNvPr id="2" name="Picture 2">
          <a:extLst>
            <a:ext uri="{FF2B5EF4-FFF2-40B4-BE49-F238E27FC236}">
              <a16:creationId xmlns:a16="http://schemas.microsoft.com/office/drawing/2014/main" id="{A8E242DA-9A32-4F6F-88E3-5C01C7D8BD21}"/>
            </a:ext>
          </a:extLst>
        </xdr:cNvPr>
        <xdr:cNvPicPr>
          <a:picLocks noChangeAspect="1"/>
        </xdr:cNvPicPr>
      </xdr:nvPicPr>
      <xdr:blipFill rotWithShape="1">
        <a:blip xmlns:r="http://schemas.openxmlformats.org/officeDocument/2006/relationships" r:embed="rId1">
          <a:lum/>
          <a:alphaModFix/>
        </a:blip>
        <a:srcRect t="7858" b="18920"/>
        <a:stretch/>
      </xdr:blipFill>
      <xdr:spPr>
        <a:xfrm>
          <a:off x="12299950" y="206375"/>
          <a:ext cx="2675730" cy="1857375"/>
        </a:xfrm>
        <a:prstGeom prst="rect">
          <a:avLst/>
        </a:prstGeom>
        <a:noFill/>
        <a:ln cap="flat">
          <a:noFill/>
        </a:ln>
      </xdr:spPr>
    </xdr:pic>
    <xdr:clientData/>
  </xdr:oneCellAnchor>
  <xdr:twoCellAnchor>
    <xdr:from>
      <xdr:col>0</xdr:col>
      <xdr:colOff>0</xdr:colOff>
      <xdr:row>0</xdr:row>
      <xdr:rowOff>0</xdr:rowOff>
    </xdr:from>
    <xdr:to>
      <xdr:col>2</xdr:col>
      <xdr:colOff>809625</xdr:colOff>
      <xdr:row>1</xdr:row>
      <xdr:rowOff>126999</xdr:rowOff>
    </xdr:to>
    <xdr:sp macro="" textlink="">
      <xdr:nvSpPr>
        <xdr:cNvPr id="3" name="1 Rectángulo">
          <a:hlinkClick xmlns:r="http://schemas.openxmlformats.org/officeDocument/2006/relationships" r:id="rId2"/>
          <a:extLst>
            <a:ext uri="{FF2B5EF4-FFF2-40B4-BE49-F238E27FC236}">
              <a16:creationId xmlns:a16="http://schemas.microsoft.com/office/drawing/2014/main" id="{EE34556E-55BB-4301-A05E-ACA271C78899}"/>
            </a:ext>
          </a:extLst>
        </xdr:cNvPr>
        <xdr:cNvSpPr/>
      </xdr:nvSpPr>
      <xdr:spPr>
        <a:xfrm>
          <a:off x="0" y="0"/>
          <a:ext cx="5238750" cy="6826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3200"/>
            <a:t>Volver a menú de contenido</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77559</xdr:colOff>
      <xdr:row>0</xdr:row>
      <xdr:rowOff>10886</xdr:rowOff>
    </xdr:from>
    <xdr:to>
      <xdr:col>5</xdr:col>
      <xdr:colOff>108855</xdr:colOff>
      <xdr:row>6</xdr:row>
      <xdr:rowOff>13607</xdr:rowOff>
    </xdr:to>
    <xdr:pic>
      <xdr:nvPicPr>
        <xdr:cNvPr id="2" name="Picture 2">
          <a:extLst>
            <a:ext uri="{FF2B5EF4-FFF2-40B4-BE49-F238E27FC236}">
              <a16:creationId xmlns:a16="http://schemas.microsoft.com/office/drawing/2014/main" id="{7E786F98-69B9-4803-8CA0-0F65EF1C5253}"/>
            </a:ext>
          </a:extLst>
        </xdr:cNvPr>
        <xdr:cNvPicPr>
          <a:picLocks noChangeAspect="1" noChangeArrowheads="1"/>
        </xdr:cNvPicPr>
      </xdr:nvPicPr>
      <xdr:blipFill rotWithShape="1">
        <a:blip xmlns:r="http://schemas.openxmlformats.org/officeDocument/2006/relationships" r:embed="rId1"/>
        <a:srcRect b="17144"/>
        <a:stretch/>
      </xdr:blipFill>
      <xdr:spPr bwMode="auto">
        <a:xfrm>
          <a:off x="5640159" y="10886"/>
          <a:ext cx="1421946" cy="114572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5</xdr:row>
      <xdr:rowOff>0</xdr:rowOff>
    </xdr:to>
    <xdr:sp macro="" textlink="">
      <xdr:nvSpPr>
        <xdr:cNvPr id="2" name="1 Rectángulo">
          <a:hlinkClick xmlns:r="http://schemas.openxmlformats.org/officeDocument/2006/relationships" r:id="rId1"/>
          <a:extLst>
            <a:ext uri="{FF2B5EF4-FFF2-40B4-BE49-F238E27FC236}">
              <a16:creationId xmlns:a16="http://schemas.microsoft.com/office/drawing/2014/main" id="{1C616E02-BD2A-4F23-9B62-3662C0863003}"/>
            </a:ext>
          </a:extLst>
        </xdr:cNvPr>
        <xdr:cNvSpPr/>
      </xdr:nvSpPr>
      <xdr:spPr>
        <a:xfrm>
          <a:off x="0" y="952500"/>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1</a:t>
          </a:r>
          <a:r>
            <a:rPr lang="en-US" sz="1100" baseline="0"/>
            <a:t> - Departamento de Comunicaciones</a:t>
          </a:r>
          <a:endParaRPr lang="en-US" sz="1100"/>
        </a:p>
      </xdr:txBody>
    </xdr:sp>
    <xdr:clientData/>
  </xdr:twoCellAnchor>
  <xdr:twoCellAnchor>
    <xdr:from>
      <xdr:col>0</xdr:col>
      <xdr:colOff>0</xdr:colOff>
      <xdr:row>5</xdr:row>
      <xdr:rowOff>137746</xdr:rowOff>
    </xdr:from>
    <xdr:to>
      <xdr:col>1</xdr:col>
      <xdr:colOff>0</xdr:colOff>
      <xdr:row>6</xdr:row>
      <xdr:rowOff>137746</xdr:rowOff>
    </xdr:to>
    <xdr:sp macro="" textlink="">
      <xdr:nvSpPr>
        <xdr:cNvPr id="3" name="2 Rectángulo">
          <a:hlinkClick xmlns:r="http://schemas.openxmlformats.org/officeDocument/2006/relationships" r:id="rId2"/>
          <a:extLst>
            <a:ext uri="{FF2B5EF4-FFF2-40B4-BE49-F238E27FC236}">
              <a16:creationId xmlns:a16="http://schemas.microsoft.com/office/drawing/2014/main" id="{2C30C87F-DF2E-4786-B326-32B31400C839}"/>
            </a:ext>
          </a:extLst>
        </xdr:cNvPr>
        <xdr:cNvSpPr/>
      </xdr:nvSpPr>
      <xdr:spPr>
        <a:xfrm>
          <a:off x="0" y="1280746"/>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2</a:t>
          </a:r>
          <a:r>
            <a:rPr lang="en-US" sz="1100" baseline="0"/>
            <a:t> -</a:t>
          </a:r>
          <a:r>
            <a:rPr lang="en-US" sz="1100"/>
            <a:t> Departamento de Normas, Sistemas, Supervisión y Seguimiento</a:t>
          </a:r>
        </a:p>
      </xdr:txBody>
    </xdr:sp>
    <xdr:clientData/>
  </xdr:twoCellAnchor>
  <xdr:twoCellAnchor>
    <xdr:from>
      <xdr:col>0</xdr:col>
      <xdr:colOff>0</xdr:colOff>
      <xdr:row>7</xdr:row>
      <xdr:rowOff>84992</xdr:rowOff>
    </xdr:from>
    <xdr:to>
      <xdr:col>1</xdr:col>
      <xdr:colOff>0</xdr:colOff>
      <xdr:row>8</xdr:row>
      <xdr:rowOff>84992</xdr:rowOff>
    </xdr:to>
    <xdr:sp macro="" textlink="">
      <xdr:nvSpPr>
        <xdr:cNvPr id="4" name="3 Rectángulo">
          <a:hlinkClick xmlns:r="http://schemas.openxmlformats.org/officeDocument/2006/relationships" r:id="rId3"/>
          <a:extLst>
            <a:ext uri="{FF2B5EF4-FFF2-40B4-BE49-F238E27FC236}">
              <a16:creationId xmlns:a16="http://schemas.microsoft.com/office/drawing/2014/main" id="{270C6EBA-5649-402B-B671-83CAFBD2A2C9}"/>
            </a:ext>
          </a:extLst>
        </xdr:cNvPr>
        <xdr:cNvSpPr/>
      </xdr:nvSpPr>
      <xdr:spPr>
        <a:xfrm>
          <a:off x="0" y="1608992"/>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3</a:t>
          </a:r>
          <a:r>
            <a:rPr lang="en-US" sz="1100" baseline="0"/>
            <a:t> -</a:t>
          </a:r>
          <a:r>
            <a:rPr lang="en-US" sz="1100"/>
            <a:t> Dirección de Planificación y Desarrollo</a:t>
          </a:r>
        </a:p>
      </xdr:txBody>
    </xdr:sp>
    <xdr:clientData/>
  </xdr:twoCellAnchor>
  <xdr:twoCellAnchor>
    <xdr:from>
      <xdr:col>0</xdr:col>
      <xdr:colOff>0</xdr:colOff>
      <xdr:row>9</xdr:row>
      <xdr:rowOff>32238</xdr:rowOff>
    </xdr:from>
    <xdr:to>
      <xdr:col>1</xdr:col>
      <xdr:colOff>0</xdr:colOff>
      <xdr:row>10</xdr:row>
      <xdr:rowOff>32238</xdr:rowOff>
    </xdr:to>
    <xdr:sp macro="" textlink="">
      <xdr:nvSpPr>
        <xdr:cNvPr id="5" name="4 Rectángulo">
          <a:hlinkClick xmlns:r="http://schemas.openxmlformats.org/officeDocument/2006/relationships" r:id="rId4"/>
          <a:extLst>
            <a:ext uri="{FF2B5EF4-FFF2-40B4-BE49-F238E27FC236}">
              <a16:creationId xmlns:a16="http://schemas.microsoft.com/office/drawing/2014/main" id="{CD2CCB5A-FA39-4A9B-98A8-6D0FD9BF2480}"/>
            </a:ext>
          </a:extLst>
        </xdr:cNvPr>
        <xdr:cNvSpPr/>
      </xdr:nvSpPr>
      <xdr:spPr>
        <a:xfrm>
          <a:off x="0" y="1937238"/>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4</a:t>
          </a:r>
          <a:r>
            <a:rPr lang="en-US" sz="1100" baseline="0"/>
            <a:t> -</a:t>
          </a:r>
          <a:r>
            <a:rPr lang="en-US" sz="1100"/>
            <a:t> Departamento de Seguridad Militar</a:t>
          </a:r>
        </a:p>
      </xdr:txBody>
    </xdr:sp>
    <xdr:clientData/>
  </xdr:twoCellAnchor>
  <xdr:twoCellAnchor>
    <xdr:from>
      <xdr:col>0</xdr:col>
      <xdr:colOff>0</xdr:colOff>
      <xdr:row>10</xdr:row>
      <xdr:rowOff>169984</xdr:rowOff>
    </xdr:from>
    <xdr:to>
      <xdr:col>1</xdr:col>
      <xdr:colOff>0</xdr:colOff>
      <xdr:row>11</xdr:row>
      <xdr:rowOff>169984</xdr:rowOff>
    </xdr:to>
    <xdr:sp macro="" textlink="">
      <xdr:nvSpPr>
        <xdr:cNvPr id="6" name="5 Rectángulo">
          <a:hlinkClick xmlns:r="http://schemas.openxmlformats.org/officeDocument/2006/relationships" r:id="rId5"/>
          <a:extLst>
            <a:ext uri="{FF2B5EF4-FFF2-40B4-BE49-F238E27FC236}">
              <a16:creationId xmlns:a16="http://schemas.microsoft.com/office/drawing/2014/main" id="{E2784DE4-F56D-40EB-AF2E-1D6AA9D6BE79}"/>
            </a:ext>
          </a:extLst>
        </xdr:cNvPr>
        <xdr:cNvSpPr/>
      </xdr:nvSpPr>
      <xdr:spPr>
        <a:xfrm>
          <a:off x="0" y="2265484"/>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5 </a:t>
          </a:r>
          <a:r>
            <a:rPr lang="en-US" sz="1100" baseline="0"/>
            <a:t>- </a:t>
          </a:r>
          <a:r>
            <a:rPr lang="en-US" sz="1100"/>
            <a:t>Departamento de Tecnologías de la Información y Comunicación</a:t>
          </a:r>
        </a:p>
      </xdr:txBody>
    </xdr:sp>
    <xdr:clientData/>
  </xdr:twoCellAnchor>
  <xdr:twoCellAnchor>
    <xdr:from>
      <xdr:col>0</xdr:col>
      <xdr:colOff>0</xdr:colOff>
      <xdr:row>12</xdr:row>
      <xdr:rowOff>117230</xdr:rowOff>
    </xdr:from>
    <xdr:to>
      <xdr:col>1</xdr:col>
      <xdr:colOff>0</xdr:colOff>
      <xdr:row>13</xdr:row>
      <xdr:rowOff>117230</xdr:rowOff>
    </xdr:to>
    <xdr:sp macro="" textlink="">
      <xdr:nvSpPr>
        <xdr:cNvPr id="7" name="6 Rectángulo">
          <a:hlinkClick xmlns:r="http://schemas.openxmlformats.org/officeDocument/2006/relationships" r:id="rId6"/>
          <a:extLst>
            <a:ext uri="{FF2B5EF4-FFF2-40B4-BE49-F238E27FC236}">
              <a16:creationId xmlns:a16="http://schemas.microsoft.com/office/drawing/2014/main" id="{19834491-C178-4B9D-98C8-E78B78284666}"/>
            </a:ext>
          </a:extLst>
        </xdr:cNvPr>
        <xdr:cNvSpPr/>
      </xdr:nvSpPr>
      <xdr:spPr>
        <a:xfrm>
          <a:off x="0" y="2593730"/>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6</a:t>
          </a:r>
          <a:r>
            <a:rPr lang="en-US" sz="1100" baseline="0"/>
            <a:t> - </a:t>
          </a:r>
          <a:r>
            <a:rPr lang="en-US" sz="1100"/>
            <a:t>Departamento Jurídico</a:t>
          </a:r>
        </a:p>
      </xdr:txBody>
    </xdr:sp>
    <xdr:clientData/>
  </xdr:twoCellAnchor>
  <xdr:twoCellAnchor>
    <xdr:from>
      <xdr:col>0</xdr:col>
      <xdr:colOff>0</xdr:colOff>
      <xdr:row>14</xdr:row>
      <xdr:rowOff>64476</xdr:rowOff>
    </xdr:from>
    <xdr:to>
      <xdr:col>1</xdr:col>
      <xdr:colOff>0</xdr:colOff>
      <xdr:row>15</xdr:row>
      <xdr:rowOff>64476</xdr:rowOff>
    </xdr:to>
    <xdr:sp macro="" textlink="">
      <xdr:nvSpPr>
        <xdr:cNvPr id="8" name="7 Rectángulo">
          <a:hlinkClick xmlns:r="http://schemas.openxmlformats.org/officeDocument/2006/relationships" r:id="rId7"/>
          <a:extLst>
            <a:ext uri="{FF2B5EF4-FFF2-40B4-BE49-F238E27FC236}">
              <a16:creationId xmlns:a16="http://schemas.microsoft.com/office/drawing/2014/main" id="{1EBC2EEF-0703-4C44-A1BC-FF343A303325}"/>
            </a:ext>
          </a:extLst>
        </xdr:cNvPr>
        <xdr:cNvSpPr/>
      </xdr:nvSpPr>
      <xdr:spPr>
        <a:xfrm>
          <a:off x="0" y="2921976"/>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7</a:t>
          </a:r>
          <a:r>
            <a:rPr lang="en-US" sz="1100" baseline="0"/>
            <a:t> -</a:t>
          </a:r>
          <a:r>
            <a:rPr lang="en-US" sz="1100"/>
            <a:t> Dirección Administrativa Financiera</a:t>
          </a:r>
        </a:p>
      </xdr:txBody>
    </xdr:sp>
    <xdr:clientData/>
  </xdr:twoCellAnchor>
  <xdr:twoCellAnchor>
    <xdr:from>
      <xdr:col>0</xdr:col>
      <xdr:colOff>0</xdr:colOff>
      <xdr:row>16</xdr:row>
      <xdr:rowOff>11722</xdr:rowOff>
    </xdr:from>
    <xdr:to>
      <xdr:col>1</xdr:col>
      <xdr:colOff>0</xdr:colOff>
      <xdr:row>17</xdr:row>
      <xdr:rowOff>11722</xdr:rowOff>
    </xdr:to>
    <xdr:sp macro="" textlink="">
      <xdr:nvSpPr>
        <xdr:cNvPr id="9" name="8 Rectángulo">
          <a:hlinkClick xmlns:r="http://schemas.openxmlformats.org/officeDocument/2006/relationships" r:id="rId8"/>
          <a:extLst>
            <a:ext uri="{FF2B5EF4-FFF2-40B4-BE49-F238E27FC236}">
              <a16:creationId xmlns:a16="http://schemas.microsoft.com/office/drawing/2014/main" id="{1FB321BC-48F0-4D99-9E56-39C4635AC802}"/>
            </a:ext>
          </a:extLst>
        </xdr:cNvPr>
        <xdr:cNvSpPr/>
      </xdr:nvSpPr>
      <xdr:spPr>
        <a:xfrm>
          <a:off x="0" y="3250222"/>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8</a:t>
          </a:r>
          <a:r>
            <a:rPr lang="en-US" sz="1100" baseline="0"/>
            <a:t> -</a:t>
          </a:r>
          <a:r>
            <a:rPr lang="en-US" sz="1100"/>
            <a:t> Dirección Agropecuaria, Normas y Tecnología Alimentaria</a:t>
          </a:r>
        </a:p>
      </xdr:txBody>
    </xdr:sp>
    <xdr:clientData/>
  </xdr:twoCellAnchor>
  <xdr:twoCellAnchor>
    <xdr:from>
      <xdr:col>0</xdr:col>
      <xdr:colOff>0</xdr:colOff>
      <xdr:row>17</xdr:row>
      <xdr:rowOff>149468</xdr:rowOff>
    </xdr:from>
    <xdr:to>
      <xdr:col>1</xdr:col>
      <xdr:colOff>0</xdr:colOff>
      <xdr:row>18</xdr:row>
      <xdr:rowOff>149468</xdr:rowOff>
    </xdr:to>
    <xdr:sp macro="" textlink="">
      <xdr:nvSpPr>
        <xdr:cNvPr id="10" name="9 Rectángulo">
          <a:hlinkClick xmlns:r="http://schemas.openxmlformats.org/officeDocument/2006/relationships" r:id="rId9"/>
          <a:extLst>
            <a:ext uri="{FF2B5EF4-FFF2-40B4-BE49-F238E27FC236}">
              <a16:creationId xmlns:a16="http://schemas.microsoft.com/office/drawing/2014/main" id="{66CD1D45-85CE-4F07-8A4F-5EC91AB78612}"/>
            </a:ext>
          </a:extLst>
        </xdr:cNvPr>
        <xdr:cNvSpPr/>
      </xdr:nvSpPr>
      <xdr:spPr>
        <a:xfrm>
          <a:off x="0" y="3578468"/>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9</a:t>
          </a:r>
          <a:r>
            <a:rPr lang="en-US" sz="1100" baseline="0"/>
            <a:t> - </a:t>
          </a:r>
          <a:r>
            <a:rPr lang="en-US" sz="1100"/>
            <a:t>Dirección de Abastecimiento, Distribución y Logística</a:t>
          </a:r>
        </a:p>
      </xdr:txBody>
    </xdr:sp>
    <xdr:clientData/>
  </xdr:twoCellAnchor>
  <xdr:twoCellAnchor>
    <xdr:from>
      <xdr:col>0</xdr:col>
      <xdr:colOff>0</xdr:colOff>
      <xdr:row>19</xdr:row>
      <xdr:rowOff>96714</xdr:rowOff>
    </xdr:from>
    <xdr:to>
      <xdr:col>1</xdr:col>
      <xdr:colOff>0</xdr:colOff>
      <xdr:row>20</xdr:row>
      <xdr:rowOff>96714</xdr:rowOff>
    </xdr:to>
    <xdr:sp macro="" textlink="">
      <xdr:nvSpPr>
        <xdr:cNvPr id="11" name="10 Rectángulo">
          <a:hlinkClick xmlns:r="http://schemas.openxmlformats.org/officeDocument/2006/relationships" r:id="rId10"/>
          <a:extLst>
            <a:ext uri="{FF2B5EF4-FFF2-40B4-BE49-F238E27FC236}">
              <a16:creationId xmlns:a16="http://schemas.microsoft.com/office/drawing/2014/main" id="{7833B1A6-3A19-4AB0-B3E8-4856DCE63EDA}"/>
            </a:ext>
          </a:extLst>
        </xdr:cNvPr>
        <xdr:cNvSpPr/>
      </xdr:nvSpPr>
      <xdr:spPr>
        <a:xfrm>
          <a:off x="0" y="3906714"/>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10</a:t>
          </a:r>
          <a:r>
            <a:rPr lang="en-US" sz="1100" baseline="0"/>
            <a:t> -</a:t>
          </a:r>
          <a:r>
            <a:rPr lang="en-US" sz="1100"/>
            <a:t> Dirección de Comercialización</a:t>
          </a:r>
        </a:p>
      </xdr:txBody>
    </xdr:sp>
    <xdr:clientData/>
  </xdr:twoCellAnchor>
  <xdr:twoCellAnchor>
    <xdr:from>
      <xdr:col>0</xdr:col>
      <xdr:colOff>0</xdr:colOff>
      <xdr:row>21</xdr:row>
      <xdr:rowOff>43960</xdr:rowOff>
    </xdr:from>
    <xdr:to>
      <xdr:col>1</xdr:col>
      <xdr:colOff>0</xdr:colOff>
      <xdr:row>22</xdr:row>
      <xdr:rowOff>43960</xdr:rowOff>
    </xdr:to>
    <xdr:sp macro="" textlink="">
      <xdr:nvSpPr>
        <xdr:cNvPr id="12" name="11 Rectángulo">
          <a:hlinkClick xmlns:r="http://schemas.openxmlformats.org/officeDocument/2006/relationships" r:id="rId11"/>
          <a:extLst>
            <a:ext uri="{FF2B5EF4-FFF2-40B4-BE49-F238E27FC236}">
              <a16:creationId xmlns:a16="http://schemas.microsoft.com/office/drawing/2014/main" id="{A7091C47-F15D-497E-8AB8-77BECE62685B}"/>
            </a:ext>
          </a:extLst>
        </xdr:cNvPr>
        <xdr:cNvSpPr/>
      </xdr:nvSpPr>
      <xdr:spPr>
        <a:xfrm>
          <a:off x="0" y="4234960"/>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11</a:t>
          </a:r>
          <a:r>
            <a:rPr lang="en-US" sz="1100" baseline="0"/>
            <a:t> -</a:t>
          </a:r>
          <a:r>
            <a:rPr lang="en-US" sz="1100"/>
            <a:t> Dirección de Gestión de Programas</a:t>
          </a:r>
        </a:p>
      </xdr:txBody>
    </xdr:sp>
    <xdr:clientData/>
  </xdr:twoCellAnchor>
  <xdr:twoCellAnchor>
    <xdr:from>
      <xdr:col>0</xdr:col>
      <xdr:colOff>0</xdr:colOff>
      <xdr:row>22</xdr:row>
      <xdr:rowOff>181706</xdr:rowOff>
    </xdr:from>
    <xdr:to>
      <xdr:col>1</xdr:col>
      <xdr:colOff>0</xdr:colOff>
      <xdr:row>23</xdr:row>
      <xdr:rowOff>181706</xdr:rowOff>
    </xdr:to>
    <xdr:sp macro="" textlink="">
      <xdr:nvSpPr>
        <xdr:cNvPr id="13" name="12 Rectángulo">
          <a:hlinkClick xmlns:r="http://schemas.openxmlformats.org/officeDocument/2006/relationships" r:id="rId12"/>
          <a:extLst>
            <a:ext uri="{FF2B5EF4-FFF2-40B4-BE49-F238E27FC236}">
              <a16:creationId xmlns:a16="http://schemas.microsoft.com/office/drawing/2014/main" id="{AF9134AF-0921-4650-ABB3-1E7864F6565A}"/>
            </a:ext>
          </a:extLst>
        </xdr:cNvPr>
        <xdr:cNvSpPr/>
      </xdr:nvSpPr>
      <xdr:spPr>
        <a:xfrm>
          <a:off x="0" y="4563206"/>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12</a:t>
          </a:r>
          <a:r>
            <a:rPr lang="en-US" sz="1100" baseline="0"/>
            <a:t> -</a:t>
          </a:r>
          <a:r>
            <a:rPr lang="en-US" sz="1100"/>
            <a:t> Dirección de Recursos Humanos</a:t>
          </a:r>
        </a:p>
      </xdr:txBody>
    </xdr:sp>
    <xdr:clientData/>
  </xdr:twoCellAnchor>
  <xdr:twoCellAnchor>
    <xdr:from>
      <xdr:col>0</xdr:col>
      <xdr:colOff>0</xdr:colOff>
      <xdr:row>24</xdr:row>
      <xdr:rowOff>128952</xdr:rowOff>
    </xdr:from>
    <xdr:to>
      <xdr:col>1</xdr:col>
      <xdr:colOff>0</xdr:colOff>
      <xdr:row>25</xdr:row>
      <xdr:rowOff>128952</xdr:rowOff>
    </xdr:to>
    <xdr:sp macro="" textlink="">
      <xdr:nvSpPr>
        <xdr:cNvPr id="14" name="13 Rectángulo">
          <a:hlinkClick xmlns:r="http://schemas.openxmlformats.org/officeDocument/2006/relationships" r:id="rId13"/>
          <a:extLst>
            <a:ext uri="{FF2B5EF4-FFF2-40B4-BE49-F238E27FC236}">
              <a16:creationId xmlns:a16="http://schemas.microsoft.com/office/drawing/2014/main" id="{FED40B8E-3BE8-4312-9924-D38B07A739F1}"/>
            </a:ext>
          </a:extLst>
        </xdr:cNvPr>
        <xdr:cNvSpPr/>
      </xdr:nvSpPr>
      <xdr:spPr>
        <a:xfrm>
          <a:off x="0" y="4891452"/>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13</a:t>
          </a:r>
          <a:r>
            <a:rPr lang="en-US" sz="1100" baseline="0"/>
            <a:t> -</a:t>
          </a:r>
          <a:r>
            <a:rPr lang="en-US" sz="1100"/>
            <a:t> Dirección Ejecutiva</a:t>
          </a:r>
        </a:p>
      </xdr:txBody>
    </xdr:sp>
    <xdr:clientData/>
  </xdr:twoCellAnchor>
  <xdr:twoCellAnchor>
    <xdr:from>
      <xdr:col>0</xdr:col>
      <xdr:colOff>0</xdr:colOff>
      <xdr:row>26</xdr:row>
      <xdr:rowOff>76200</xdr:rowOff>
    </xdr:from>
    <xdr:to>
      <xdr:col>1</xdr:col>
      <xdr:colOff>0</xdr:colOff>
      <xdr:row>27</xdr:row>
      <xdr:rowOff>76200</xdr:rowOff>
    </xdr:to>
    <xdr:sp macro="" textlink="">
      <xdr:nvSpPr>
        <xdr:cNvPr id="15" name="14 Rectángulo">
          <a:hlinkClick xmlns:r="http://schemas.openxmlformats.org/officeDocument/2006/relationships" r:id="rId14"/>
          <a:extLst>
            <a:ext uri="{FF2B5EF4-FFF2-40B4-BE49-F238E27FC236}">
              <a16:creationId xmlns:a16="http://schemas.microsoft.com/office/drawing/2014/main" id="{727F6EF0-10D4-4B39-ABA3-30D03E473E27}"/>
            </a:ext>
          </a:extLst>
        </xdr:cNvPr>
        <xdr:cNvSpPr/>
      </xdr:nvSpPr>
      <xdr:spPr>
        <a:xfrm>
          <a:off x="0" y="5219700"/>
          <a:ext cx="4400550"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t>14</a:t>
          </a:r>
          <a:r>
            <a:rPr lang="en-US" sz="1100" baseline="0"/>
            <a:t> -</a:t>
          </a:r>
          <a:r>
            <a:rPr lang="en-US" sz="1100"/>
            <a:t> Oficina de Libre Acceso a la Información</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6</xdr:col>
      <xdr:colOff>936625</xdr:colOff>
      <xdr:row>0</xdr:row>
      <xdr:rowOff>206375</xdr:rowOff>
    </xdr:from>
    <xdr:ext cx="2675730" cy="1857375"/>
    <xdr:pic>
      <xdr:nvPicPr>
        <xdr:cNvPr id="2" name="Picture 2">
          <a:extLst>
            <a:ext uri="{FF2B5EF4-FFF2-40B4-BE49-F238E27FC236}">
              <a16:creationId xmlns:a16="http://schemas.microsoft.com/office/drawing/2014/main" id="{CE8E1E33-6C37-4489-898D-C516DABC0E44}"/>
            </a:ext>
          </a:extLst>
        </xdr:cNvPr>
        <xdr:cNvPicPr>
          <a:picLocks noChangeAspect="1"/>
        </xdr:cNvPicPr>
      </xdr:nvPicPr>
      <xdr:blipFill rotWithShape="1">
        <a:blip xmlns:r="http://schemas.openxmlformats.org/officeDocument/2006/relationships" r:embed="rId1">
          <a:lum/>
          <a:alphaModFix/>
        </a:blip>
        <a:srcRect t="7858" b="18920"/>
        <a:stretch/>
      </xdr:blipFill>
      <xdr:spPr>
        <a:xfrm>
          <a:off x="12423775" y="206375"/>
          <a:ext cx="2675730" cy="1857375"/>
        </a:xfrm>
        <a:prstGeom prst="rect">
          <a:avLst/>
        </a:prstGeom>
        <a:noFill/>
        <a:ln cap="flat">
          <a:noFill/>
        </a:ln>
      </xdr:spPr>
    </xdr:pic>
    <xdr:clientData/>
  </xdr:oneCellAnchor>
  <xdr:twoCellAnchor>
    <xdr:from>
      <xdr:col>0</xdr:col>
      <xdr:colOff>0</xdr:colOff>
      <xdr:row>0</xdr:row>
      <xdr:rowOff>0</xdr:rowOff>
    </xdr:from>
    <xdr:to>
      <xdr:col>2</xdr:col>
      <xdr:colOff>587375</xdr:colOff>
      <xdr:row>1</xdr:row>
      <xdr:rowOff>126999</xdr:rowOff>
    </xdr:to>
    <xdr:sp macro="" textlink="">
      <xdr:nvSpPr>
        <xdr:cNvPr id="3" name="1 Rectángulo">
          <a:hlinkClick xmlns:r="http://schemas.openxmlformats.org/officeDocument/2006/relationships" r:id="rId2"/>
          <a:extLst>
            <a:ext uri="{FF2B5EF4-FFF2-40B4-BE49-F238E27FC236}">
              <a16:creationId xmlns:a16="http://schemas.microsoft.com/office/drawing/2014/main" id="{D910437D-E0C7-42E4-84C1-342254671FC5}"/>
            </a:ext>
          </a:extLst>
        </xdr:cNvPr>
        <xdr:cNvSpPr/>
      </xdr:nvSpPr>
      <xdr:spPr>
        <a:xfrm>
          <a:off x="0" y="0"/>
          <a:ext cx="5238750" cy="6826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3200"/>
            <a:t>Volver a menú de contenido</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7</xdr:col>
      <xdr:colOff>612321</xdr:colOff>
      <xdr:row>0</xdr:row>
      <xdr:rowOff>81644</xdr:rowOff>
    </xdr:from>
    <xdr:ext cx="1347108" cy="935104"/>
    <xdr:pic>
      <xdr:nvPicPr>
        <xdr:cNvPr id="2" name="Picture 2">
          <a:extLst>
            <a:ext uri="{FF2B5EF4-FFF2-40B4-BE49-F238E27FC236}">
              <a16:creationId xmlns:a16="http://schemas.microsoft.com/office/drawing/2014/main" id="{F36D6E37-6A2A-4D43-8DC3-1CE0C9047236}"/>
            </a:ext>
          </a:extLst>
        </xdr:cNvPr>
        <xdr:cNvPicPr>
          <a:picLocks noChangeAspect="1"/>
        </xdr:cNvPicPr>
      </xdr:nvPicPr>
      <xdr:blipFill rotWithShape="1">
        <a:blip xmlns:r="http://schemas.openxmlformats.org/officeDocument/2006/relationships" r:embed="rId1">
          <a:lum/>
          <a:alphaModFix/>
        </a:blip>
        <a:srcRect t="7858" b="18920"/>
        <a:stretch/>
      </xdr:blipFill>
      <xdr:spPr>
        <a:xfrm>
          <a:off x="11293928" y="81644"/>
          <a:ext cx="1347108" cy="935104"/>
        </a:xfrm>
        <a:prstGeom prst="rect">
          <a:avLst/>
        </a:prstGeom>
        <a:noFill/>
        <a:ln cap="flat">
          <a:noFill/>
        </a:ln>
      </xdr:spPr>
    </xdr:pic>
    <xdr:clientData/>
  </xdr:oneCellAnchor>
  <xdr:twoCellAnchor>
    <xdr:from>
      <xdr:col>0</xdr:col>
      <xdr:colOff>0</xdr:colOff>
      <xdr:row>0</xdr:row>
      <xdr:rowOff>0</xdr:rowOff>
    </xdr:from>
    <xdr:to>
      <xdr:col>2</xdr:col>
      <xdr:colOff>1102179</xdr:colOff>
      <xdr:row>4</xdr:row>
      <xdr:rowOff>83910</xdr:rowOff>
    </xdr:to>
    <xdr:sp macro="" textlink="">
      <xdr:nvSpPr>
        <xdr:cNvPr id="3" name="1 Rectángulo">
          <a:hlinkClick xmlns:r="http://schemas.openxmlformats.org/officeDocument/2006/relationships" r:id="rId2"/>
          <a:extLst>
            <a:ext uri="{FF2B5EF4-FFF2-40B4-BE49-F238E27FC236}">
              <a16:creationId xmlns:a16="http://schemas.microsoft.com/office/drawing/2014/main" id="{56E2A1C2-1D1B-453F-9092-4186432F5D28}"/>
            </a:ext>
          </a:extLst>
        </xdr:cNvPr>
        <xdr:cNvSpPr/>
      </xdr:nvSpPr>
      <xdr:spPr>
        <a:xfrm>
          <a:off x="0" y="0"/>
          <a:ext cx="5238750" cy="6826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3200"/>
            <a:t>Volver a menú de contenido</a:t>
          </a: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6</xdr:col>
      <xdr:colOff>936625</xdr:colOff>
      <xdr:row>0</xdr:row>
      <xdr:rowOff>206375</xdr:rowOff>
    </xdr:from>
    <xdr:ext cx="2675730" cy="1857375"/>
    <xdr:pic>
      <xdr:nvPicPr>
        <xdr:cNvPr id="2" name="Picture 2">
          <a:extLst>
            <a:ext uri="{FF2B5EF4-FFF2-40B4-BE49-F238E27FC236}">
              <a16:creationId xmlns:a16="http://schemas.microsoft.com/office/drawing/2014/main" id="{50F75135-4ACF-41B0-BA9A-82D39EA78DFB}"/>
            </a:ext>
          </a:extLst>
        </xdr:cNvPr>
        <xdr:cNvPicPr>
          <a:picLocks noChangeAspect="1"/>
        </xdr:cNvPicPr>
      </xdr:nvPicPr>
      <xdr:blipFill rotWithShape="1">
        <a:blip xmlns:r="http://schemas.openxmlformats.org/officeDocument/2006/relationships" r:embed="rId1">
          <a:lum/>
          <a:alphaModFix/>
        </a:blip>
        <a:srcRect t="7858" b="18920"/>
        <a:stretch/>
      </xdr:blipFill>
      <xdr:spPr>
        <a:xfrm>
          <a:off x="12423775" y="206375"/>
          <a:ext cx="2675730" cy="1857375"/>
        </a:xfrm>
        <a:prstGeom prst="rect">
          <a:avLst/>
        </a:prstGeom>
        <a:noFill/>
        <a:ln cap="flat">
          <a:noFill/>
        </a:ln>
      </xdr:spPr>
    </xdr:pic>
    <xdr:clientData/>
  </xdr:oneCellAnchor>
  <xdr:twoCellAnchor>
    <xdr:from>
      <xdr:col>0</xdr:col>
      <xdr:colOff>0</xdr:colOff>
      <xdr:row>0</xdr:row>
      <xdr:rowOff>0</xdr:rowOff>
    </xdr:from>
    <xdr:to>
      <xdr:col>2</xdr:col>
      <xdr:colOff>585107</xdr:colOff>
      <xdr:row>1</xdr:row>
      <xdr:rowOff>124731</xdr:rowOff>
    </xdr:to>
    <xdr:sp macro="" textlink="">
      <xdr:nvSpPr>
        <xdr:cNvPr id="3" name="1 Rectángulo">
          <a:hlinkClick xmlns:r="http://schemas.openxmlformats.org/officeDocument/2006/relationships" r:id="rId2"/>
          <a:extLst>
            <a:ext uri="{FF2B5EF4-FFF2-40B4-BE49-F238E27FC236}">
              <a16:creationId xmlns:a16="http://schemas.microsoft.com/office/drawing/2014/main" id="{10642252-61D1-4F4B-BFBC-2E6F55FEE65C}"/>
            </a:ext>
          </a:extLst>
        </xdr:cNvPr>
        <xdr:cNvSpPr/>
      </xdr:nvSpPr>
      <xdr:spPr>
        <a:xfrm>
          <a:off x="0" y="0"/>
          <a:ext cx="5238750" cy="6826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3200"/>
            <a:t>Volver a menú de contenido</a:t>
          </a:r>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6</xdr:col>
      <xdr:colOff>2811011</xdr:colOff>
      <xdr:row>0</xdr:row>
      <xdr:rowOff>190499</xdr:rowOff>
    </xdr:from>
    <xdr:ext cx="2563812" cy="1602793"/>
    <xdr:pic>
      <xdr:nvPicPr>
        <xdr:cNvPr id="2" name="Picture 2">
          <a:extLst>
            <a:ext uri="{FF2B5EF4-FFF2-40B4-BE49-F238E27FC236}">
              <a16:creationId xmlns:a16="http://schemas.microsoft.com/office/drawing/2014/main" id="{3FD52ECB-26E3-4A10-BB11-C64D090B6863}"/>
            </a:ext>
          </a:extLst>
        </xdr:cNvPr>
        <xdr:cNvPicPr>
          <a:picLocks noChangeAspect="1"/>
        </xdr:cNvPicPr>
      </xdr:nvPicPr>
      <xdr:blipFill rotWithShape="1">
        <a:blip xmlns:r="http://schemas.openxmlformats.org/officeDocument/2006/relationships" r:embed="rId1">
          <a:lum/>
          <a:alphaModFix/>
        </a:blip>
        <a:srcRect t="7858" b="18920"/>
        <a:stretch/>
      </xdr:blipFill>
      <xdr:spPr>
        <a:xfrm>
          <a:off x="11164436" y="190499"/>
          <a:ext cx="2563812" cy="1602793"/>
        </a:xfrm>
        <a:prstGeom prst="rect">
          <a:avLst/>
        </a:prstGeom>
        <a:noFill/>
        <a:ln cap="flat">
          <a:noFill/>
        </a:ln>
      </xdr:spPr>
    </xdr:pic>
    <xdr:clientData/>
  </xdr:oneCellAnchor>
  <xdr:twoCellAnchor>
    <xdr:from>
      <xdr:col>0</xdr:col>
      <xdr:colOff>0</xdr:colOff>
      <xdr:row>0</xdr:row>
      <xdr:rowOff>0</xdr:rowOff>
    </xdr:from>
    <xdr:to>
      <xdr:col>3</xdr:col>
      <xdr:colOff>333375</xdr:colOff>
      <xdr:row>1</xdr:row>
      <xdr:rowOff>126999</xdr:rowOff>
    </xdr:to>
    <xdr:sp macro="" textlink="">
      <xdr:nvSpPr>
        <xdr:cNvPr id="3" name="1 Rectángulo">
          <a:hlinkClick xmlns:r="http://schemas.openxmlformats.org/officeDocument/2006/relationships" r:id="rId2"/>
          <a:extLst>
            <a:ext uri="{FF2B5EF4-FFF2-40B4-BE49-F238E27FC236}">
              <a16:creationId xmlns:a16="http://schemas.microsoft.com/office/drawing/2014/main" id="{11D5D1C6-08B8-4CBE-8F6A-8D2BF1473906}"/>
            </a:ext>
          </a:extLst>
        </xdr:cNvPr>
        <xdr:cNvSpPr/>
      </xdr:nvSpPr>
      <xdr:spPr>
        <a:xfrm>
          <a:off x="0" y="0"/>
          <a:ext cx="5238750" cy="6826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3200"/>
            <a:t>Volver a menú de contenido</a:t>
          </a:r>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6</xdr:col>
      <xdr:colOff>936625</xdr:colOff>
      <xdr:row>0</xdr:row>
      <xdr:rowOff>206375</xdr:rowOff>
    </xdr:from>
    <xdr:ext cx="2675730" cy="1857375"/>
    <xdr:pic>
      <xdr:nvPicPr>
        <xdr:cNvPr id="2" name="Picture 2">
          <a:extLst>
            <a:ext uri="{FF2B5EF4-FFF2-40B4-BE49-F238E27FC236}">
              <a16:creationId xmlns:a16="http://schemas.microsoft.com/office/drawing/2014/main" id="{DE7D9CD0-A459-4E56-81B9-C859ACE4123B}"/>
            </a:ext>
          </a:extLst>
        </xdr:cNvPr>
        <xdr:cNvPicPr>
          <a:picLocks noChangeAspect="1"/>
        </xdr:cNvPicPr>
      </xdr:nvPicPr>
      <xdr:blipFill rotWithShape="1">
        <a:blip xmlns:r="http://schemas.openxmlformats.org/officeDocument/2006/relationships" r:embed="rId1">
          <a:lum/>
          <a:alphaModFix/>
        </a:blip>
        <a:srcRect t="7858" b="18920"/>
        <a:stretch/>
      </xdr:blipFill>
      <xdr:spPr>
        <a:xfrm>
          <a:off x="12423775" y="206375"/>
          <a:ext cx="2675730" cy="1857375"/>
        </a:xfrm>
        <a:prstGeom prst="rect">
          <a:avLst/>
        </a:prstGeom>
        <a:noFill/>
        <a:ln cap="flat">
          <a:noFill/>
        </a:ln>
      </xdr:spPr>
    </xdr:pic>
    <xdr:clientData/>
  </xdr:oneCellAnchor>
  <xdr:twoCellAnchor>
    <xdr:from>
      <xdr:col>0</xdr:col>
      <xdr:colOff>0</xdr:colOff>
      <xdr:row>0</xdr:row>
      <xdr:rowOff>0</xdr:rowOff>
    </xdr:from>
    <xdr:to>
      <xdr:col>2</xdr:col>
      <xdr:colOff>602316</xdr:colOff>
      <xdr:row>1</xdr:row>
      <xdr:rowOff>136337</xdr:rowOff>
    </xdr:to>
    <xdr:sp macro="" textlink="">
      <xdr:nvSpPr>
        <xdr:cNvPr id="3" name="1 Rectángulo">
          <a:hlinkClick xmlns:r="http://schemas.openxmlformats.org/officeDocument/2006/relationships" r:id="rId2"/>
          <a:extLst>
            <a:ext uri="{FF2B5EF4-FFF2-40B4-BE49-F238E27FC236}">
              <a16:creationId xmlns:a16="http://schemas.microsoft.com/office/drawing/2014/main" id="{E072134F-5E48-4FBC-AAE9-EA4C7C4A2483}"/>
            </a:ext>
          </a:extLst>
        </xdr:cNvPr>
        <xdr:cNvSpPr/>
      </xdr:nvSpPr>
      <xdr:spPr>
        <a:xfrm>
          <a:off x="0" y="0"/>
          <a:ext cx="5238750" cy="6826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3200"/>
            <a:t>Volver a menú de contenido</a:t>
          </a:r>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6</xdr:col>
      <xdr:colOff>2667000</xdr:colOff>
      <xdr:row>0</xdr:row>
      <xdr:rowOff>27215</xdr:rowOff>
    </xdr:from>
    <xdr:ext cx="2598964" cy="1483179"/>
    <xdr:pic>
      <xdr:nvPicPr>
        <xdr:cNvPr id="2" name="Picture 2">
          <a:extLst>
            <a:ext uri="{FF2B5EF4-FFF2-40B4-BE49-F238E27FC236}">
              <a16:creationId xmlns:a16="http://schemas.microsoft.com/office/drawing/2014/main" id="{067997AE-D56C-4938-A55E-B80BA58B92B5}"/>
            </a:ext>
          </a:extLst>
        </xdr:cNvPr>
        <xdr:cNvPicPr>
          <a:picLocks noChangeAspect="1"/>
        </xdr:cNvPicPr>
      </xdr:nvPicPr>
      <xdr:blipFill rotWithShape="1">
        <a:blip xmlns:r="http://schemas.openxmlformats.org/officeDocument/2006/relationships" r:embed="rId1">
          <a:lum/>
          <a:alphaModFix/>
        </a:blip>
        <a:srcRect t="7858" b="18920"/>
        <a:stretch/>
      </xdr:blipFill>
      <xdr:spPr>
        <a:xfrm>
          <a:off x="14154150" y="27215"/>
          <a:ext cx="2598964" cy="1483179"/>
        </a:xfrm>
        <a:prstGeom prst="rect">
          <a:avLst/>
        </a:prstGeom>
        <a:noFill/>
        <a:ln cap="flat">
          <a:noFill/>
        </a:ln>
      </xdr:spPr>
    </xdr:pic>
    <xdr:clientData/>
  </xdr:oneCellAnchor>
  <xdr:twoCellAnchor>
    <xdr:from>
      <xdr:col>0</xdr:col>
      <xdr:colOff>0</xdr:colOff>
      <xdr:row>0</xdr:row>
      <xdr:rowOff>0</xdr:rowOff>
    </xdr:from>
    <xdr:to>
      <xdr:col>2</xdr:col>
      <xdr:colOff>585107</xdr:colOff>
      <xdr:row>1</xdr:row>
      <xdr:rowOff>342445</xdr:rowOff>
    </xdr:to>
    <xdr:sp macro="" textlink="">
      <xdr:nvSpPr>
        <xdr:cNvPr id="3" name="1 Rectángulo">
          <a:hlinkClick xmlns:r="http://schemas.openxmlformats.org/officeDocument/2006/relationships" r:id="rId2"/>
          <a:extLst>
            <a:ext uri="{FF2B5EF4-FFF2-40B4-BE49-F238E27FC236}">
              <a16:creationId xmlns:a16="http://schemas.microsoft.com/office/drawing/2014/main" id="{0AB4A2EA-41EA-4A13-8893-E92BAFC948E2}"/>
            </a:ext>
          </a:extLst>
        </xdr:cNvPr>
        <xdr:cNvSpPr/>
      </xdr:nvSpPr>
      <xdr:spPr>
        <a:xfrm>
          <a:off x="0" y="0"/>
          <a:ext cx="5238750" cy="6826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3200"/>
            <a:t>Volver a menú de contenido</a:t>
          </a:r>
          <a:endParaRPr lang="en-U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72A90-9C7F-4DFD-9B31-9B3AB7B23FBE}">
  <sheetPr codeName="Hoja1"/>
  <dimension ref="A9:AMJ23"/>
  <sheetViews>
    <sheetView showGridLines="0" tabSelected="1" zoomScale="60" zoomScaleNormal="60" workbookViewId="0"/>
  </sheetViews>
  <sheetFormatPr baseColWidth="10" defaultRowHeight="15" x14ac:dyDescent="0.25"/>
  <cols>
    <col min="1" max="1024" width="12.28515625" style="1" customWidth="1"/>
    <col min="1025" max="1025" width="12.5703125" style="2" customWidth="1"/>
    <col min="1026" max="16384" width="11.42578125" style="2"/>
  </cols>
  <sheetData>
    <row r="9" spans="1:7" s="2" customFormat="1" ht="15" customHeight="1" x14ac:dyDescent="0.25">
      <c r="A9" s="1"/>
      <c r="B9" s="1"/>
      <c r="C9" s="1"/>
      <c r="D9" s="1"/>
      <c r="E9" s="1"/>
      <c r="F9" s="1"/>
      <c r="G9" s="1"/>
    </row>
    <row r="10" spans="1:7" s="2" customFormat="1" ht="15" customHeight="1" x14ac:dyDescent="0.25">
      <c r="A10" s="1"/>
      <c r="B10" s="1"/>
      <c r="C10" s="1"/>
      <c r="D10" s="1"/>
      <c r="E10" s="1"/>
      <c r="F10" s="1"/>
      <c r="G10" s="1"/>
    </row>
    <row r="11" spans="1:7" s="2" customFormat="1" ht="15" customHeight="1" x14ac:dyDescent="0.2">
      <c r="A11" s="3"/>
      <c r="B11" s="3"/>
      <c r="C11" s="3"/>
      <c r="D11" s="3"/>
      <c r="E11" s="3"/>
      <c r="F11" s="3"/>
      <c r="G11" s="3"/>
    </row>
    <row r="12" spans="1:7" s="2" customFormat="1" ht="15" customHeight="1" x14ac:dyDescent="0.2">
      <c r="A12" s="414" t="s">
        <v>0</v>
      </c>
      <c r="B12" s="414"/>
      <c r="C12" s="414"/>
      <c r="D12" s="414"/>
      <c r="E12" s="414"/>
      <c r="F12" s="414"/>
      <c r="G12" s="414"/>
    </row>
    <row r="13" spans="1:7" s="2" customFormat="1" ht="15" customHeight="1" x14ac:dyDescent="0.2">
      <c r="A13" s="414"/>
      <c r="B13" s="414"/>
      <c r="C13" s="414"/>
      <c r="D13" s="414"/>
      <c r="E13" s="414"/>
      <c r="F13" s="414"/>
      <c r="G13" s="414"/>
    </row>
    <row r="21" spans="1:7" s="2" customFormat="1" ht="14.25" x14ac:dyDescent="0.2">
      <c r="A21" s="414" t="s">
        <v>793</v>
      </c>
      <c r="B21" s="414"/>
      <c r="C21" s="414"/>
      <c r="D21" s="414"/>
      <c r="E21" s="414"/>
      <c r="F21" s="414"/>
      <c r="G21" s="414"/>
    </row>
    <row r="22" spans="1:7" s="2" customFormat="1" ht="15" customHeight="1" x14ac:dyDescent="0.2">
      <c r="A22" s="414"/>
      <c r="B22" s="414"/>
      <c r="C22" s="414"/>
      <c r="D22" s="414"/>
      <c r="E22" s="414"/>
      <c r="F22" s="414"/>
      <c r="G22" s="414"/>
    </row>
    <row r="23" spans="1:7" s="2" customFormat="1" ht="15" customHeight="1" x14ac:dyDescent="0.2">
      <c r="A23" s="414"/>
      <c r="B23" s="414"/>
      <c r="C23" s="414"/>
      <c r="D23" s="414"/>
      <c r="E23" s="414"/>
      <c r="F23" s="414"/>
      <c r="G23" s="414"/>
    </row>
  </sheetData>
  <mergeCells count="2">
    <mergeCell ref="A12:G13"/>
    <mergeCell ref="A21:G23"/>
  </mergeCells>
  <printOptions horizontalCentered="1" verticalCentered="1"/>
  <pageMargins left="0.7" right="0.7" top="1.1436999999999999" bottom="1.1436999999999999" header="0.75" footer="0.75"/>
  <pageSetup paperSize="9" scale="75" fitToWidth="0"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27D8B-0EC4-4F4C-85E3-F49CB93223B2}">
  <sheetPr codeName="Hoja7">
    <pageSetUpPr fitToPage="1"/>
  </sheetPr>
  <dimension ref="A6:AMJ34"/>
  <sheetViews>
    <sheetView showGridLines="0" zoomScale="70" zoomScaleNormal="70" zoomScaleSheetLayoutView="40" workbookViewId="0"/>
  </sheetViews>
  <sheetFormatPr baseColWidth="10" defaultColWidth="11.42578125" defaultRowHeight="12.75" x14ac:dyDescent="0.2"/>
  <cols>
    <col min="1" max="1" width="36.7109375" style="213" bestFit="1" customWidth="1"/>
    <col min="2" max="2" width="26.85546875" style="213" bestFit="1" customWidth="1"/>
    <col min="3" max="3" width="21.5703125" style="213" bestFit="1" customWidth="1"/>
    <col min="4" max="4" width="14.42578125" style="213" bestFit="1" customWidth="1"/>
    <col min="5" max="5" width="9.7109375" style="213" bestFit="1" customWidth="1"/>
    <col min="6" max="6" width="15.28515625" style="213" customWidth="1"/>
    <col min="7" max="7" width="61" style="213" bestFit="1" customWidth="1"/>
    <col min="8" max="8" width="15" style="213" customWidth="1"/>
    <col min="9" max="10" width="14.85546875" style="213" customWidth="1"/>
    <col min="11" max="11" width="14.7109375" style="213" customWidth="1"/>
    <col min="12" max="12" width="20.28515625" style="213" customWidth="1"/>
    <col min="13" max="13" width="25.42578125" style="213" bestFit="1" customWidth="1"/>
    <col min="14" max="14" width="33.140625" style="213" bestFit="1" customWidth="1"/>
    <col min="15" max="15" width="38.140625" style="213" bestFit="1" customWidth="1"/>
    <col min="16" max="16" width="21.140625" style="213" bestFit="1" customWidth="1"/>
    <col min="17" max="17" width="12.140625" style="214" customWidth="1"/>
    <col min="18" max="18" width="35.5703125" style="213" customWidth="1"/>
    <col min="19" max="19" width="28.5703125" style="213" customWidth="1"/>
    <col min="20" max="20" width="12.140625" style="213" customWidth="1"/>
    <col min="21" max="22" width="11.7109375" style="213" customWidth="1"/>
    <col min="23" max="23" width="12.42578125" style="213" customWidth="1"/>
    <col min="24" max="24" width="10" style="213" customWidth="1"/>
    <col min="25" max="26" width="11.42578125" style="213" customWidth="1"/>
    <col min="27" max="27" width="12.42578125" style="213" customWidth="1"/>
    <col min="28" max="28" width="10.42578125" style="213" customWidth="1"/>
    <col min="29" max="29" width="11.7109375" style="213" customWidth="1"/>
    <col min="30" max="30" width="14.140625" style="213" bestFit="1" customWidth="1"/>
    <col min="31" max="31" width="13.85546875" style="213" customWidth="1"/>
    <col min="32" max="32" width="11.7109375" style="213" customWidth="1"/>
    <col min="33" max="34" width="13.28515625" style="213" customWidth="1"/>
    <col min="35" max="37" width="13.5703125" style="213" customWidth="1"/>
    <col min="38" max="1024" width="12.140625" style="213" customWidth="1"/>
    <col min="1025" max="1025" width="12.5703125" style="214" customWidth="1"/>
    <col min="1026" max="16384" width="11.42578125" style="214"/>
  </cols>
  <sheetData>
    <row r="6" spans="1:1024" ht="13.5" thickBot="1" x14ac:dyDescent="0.25"/>
    <row r="7" spans="1:1024" s="213" customFormat="1" ht="13.5" thickBot="1" x14ac:dyDescent="0.25">
      <c r="A7" s="645" t="s">
        <v>32</v>
      </c>
      <c r="B7" s="646"/>
      <c r="C7" s="646"/>
      <c r="D7" s="646"/>
      <c r="E7" s="646"/>
      <c r="F7" s="646"/>
      <c r="G7" s="646"/>
      <c r="H7" s="646"/>
      <c r="I7" s="646"/>
      <c r="J7" s="646"/>
      <c r="K7" s="646"/>
      <c r="L7" s="646"/>
      <c r="M7" s="646"/>
      <c r="N7" s="646"/>
      <c r="O7" s="646"/>
      <c r="P7" s="647"/>
      <c r="Q7" s="214"/>
    </row>
    <row r="8" spans="1:1024" s="213" customFormat="1" ht="84" customHeight="1" thickBot="1" x14ac:dyDescent="0.25">
      <c r="A8" s="648" t="s">
        <v>584</v>
      </c>
      <c r="B8" s="648"/>
      <c r="C8" s="648"/>
      <c r="D8" s="648"/>
      <c r="E8" s="649"/>
      <c r="F8" s="650" t="s">
        <v>555</v>
      </c>
      <c r="G8" s="650"/>
      <c r="H8" s="650"/>
      <c r="I8" s="650"/>
      <c r="J8" s="650"/>
      <c r="K8" s="651" t="s">
        <v>585</v>
      </c>
      <c r="L8" s="652"/>
      <c r="M8" s="653"/>
      <c r="N8" s="653"/>
      <c r="O8" s="653"/>
      <c r="P8" s="654"/>
      <c r="Q8" s="214"/>
    </row>
    <row r="9" spans="1:1024" ht="13.5" thickBot="1" x14ac:dyDescent="0.25">
      <c r="A9" s="655" t="s">
        <v>36</v>
      </c>
      <c r="B9" s="656"/>
      <c r="C9" s="656"/>
      <c r="D9" s="656"/>
      <c r="E9" s="657"/>
      <c r="F9" s="656"/>
      <c r="G9" s="656"/>
      <c r="H9" s="657"/>
      <c r="I9" s="657"/>
      <c r="J9" s="657"/>
      <c r="K9" s="657"/>
      <c r="L9" s="657"/>
      <c r="M9" s="656"/>
      <c r="N9" s="656"/>
      <c r="O9" s="656"/>
      <c r="P9" s="658"/>
    </row>
    <row r="10" spans="1:1024" s="215" customFormat="1" ht="23.25" customHeight="1" x14ac:dyDescent="0.2">
      <c r="A10" s="641" t="s">
        <v>796</v>
      </c>
      <c r="B10" s="642"/>
      <c r="C10" s="642"/>
      <c r="D10" s="642"/>
      <c r="E10" s="643"/>
      <c r="F10" s="642"/>
      <c r="G10" s="642"/>
      <c r="H10" s="643"/>
      <c r="I10" s="643"/>
      <c r="J10" s="643"/>
      <c r="K10" s="643"/>
      <c r="L10" s="643"/>
      <c r="M10" s="642"/>
      <c r="N10" s="642"/>
      <c r="O10" s="642"/>
      <c r="P10" s="644"/>
      <c r="Q10" s="214"/>
    </row>
    <row r="11" spans="1:1024" s="215" customFormat="1" x14ac:dyDescent="0.2">
      <c r="A11" s="659" t="s">
        <v>38</v>
      </c>
      <c r="B11" s="660"/>
      <c r="C11" s="660"/>
      <c r="D11" s="660"/>
      <c r="E11" s="661"/>
      <c r="F11" s="660"/>
      <c r="G11" s="660"/>
      <c r="H11" s="661"/>
      <c r="I11" s="661"/>
      <c r="J11" s="661"/>
      <c r="K11" s="661"/>
      <c r="L11" s="661"/>
      <c r="M11" s="660"/>
      <c r="N11" s="660"/>
      <c r="O11" s="660"/>
      <c r="P11" s="662"/>
      <c r="Q11" s="214"/>
    </row>
    <row r="12" spans="1:1024" s="215" customFormat="1" ht="21" customHeight="1" thickBot="1" x14ac:dyDescent="0.25">
      <c r="A12" s="659"/>
      <c r="B12" s="660"/>
      <c r="C12" s="660"/>
      <c r="D12" s="660"/>
      <c r="E12" s="661"/>
      <c r="F12" s="660"/>
      <c r="G12" s="660"/>
      <c r="H12" s="661"/>
      <c r="I12" s="661"/>
      <c r="J12" s="661"/>
      <c r="K12" s="661"/>
      <c r="L12" s="661"/>
      <c r="M12" s="660"/>
      <c r="N12" s="660"/>
      <c r="O12" s="660"/>
      <c r="P12" s="662"/>
      <c r="Q12" s="214"/>
    </row>
    <row r="13" spans="1:1024" s="215" customFormat="1" x14ac:dyDescent="0.2">
      <c r="A13" s="659" t="s">
        <v>39</v>
      </c>
      <c r="B13" s="660"/>
      <c r="C13" s="660"/>
      <c r="D13" s="660"/>
      <c r="E13" s="661"/>
      <c r="F13" s="660"/>
      <c r="G13" s="660"/>
      <c r="H13" s="661"/>
      <c r="I13" s="661"/>
      <c r="J13" s="661"/>
      <c r="K13" s="661"/>
      <c r="L13" s="661"/>
      <c r="M13" s="660"/>
      <c r="N13" s="660"/>
      <c r="O13" s="660"/>
      <c r="P13" s="662"/>
      <c r="Q13" s="214"/>
      <c r="R13" s="667" t="s">
        <v>40</v>
      </c>
      <c r="S13" s="668"/>
      <c r="T13" s="669"/>
      <c r="U13" s="669"/>
      <c r="V13" s="669"/>
      <c r="W13" s="669"/>
      <c r="X13" s="669"/>
      <c r="Y13" s="669"/>
      <c r="Z13" s="669"/>
      <c r="AA13" s="669"/>
      <c r="AB13" s="669"/>
      <c r="AC13" s="669"/>
      <c r="AD13" s="669"/>
      <c r="AE13" s="669"/>
      <c r="AF13" s="669"/>
      <c r="AG13" s="669"/>
      <c r="AH13" s="669"/>
      <c r="AI13" s="669"/>
      <c r="AJ13" s="670"/>
      <c r="AK13" s="322"/>
    </row>
    <row r="14" spans="1:1024" s="215" customFormat="1" ht="13.5" thickBot="1" x14ac:dyDescent="0.25">
      <c r="A14" s="663"/>
      <c r="B14" s="664"/>
      <c r="C14" s="664"/>
      <c r="D14" s="664"/>
      <c r="E14" s="665"/>
      <c r="F14" s="664"/>
      <c r="G14" s="664"/>
      <c r="H14" s="665"/>
      <c r="I14" s="665"/>
      <c r="J14" s="665"/>
      <c r="K14" s="665"/>
      <c r="L14" s="665"/>
      <c r="M14" s="664"/>
      <c r="N14" s="664"/>
      <c r="O14" s="664"/>
      <c r="P14" s="666"/>
      <c r="Q14" s="214"/>
      <c r="R14" s="671"/>
      <c r="S14" s="672"/>
      <c r="T14" s="673"/>
      <c r="U14" s="673"/>
      <c r="V14" s="673"/>
      <c r="W14" s="673"/>
      <c r="X14" s="673"/>
      <c r="Y14" s="673"/>
      <c r="Z14" s="673"/>
      <c r="AA14" s="673"/>
      <c r="AB14" s="673"/>
      <c r="AC14" s="673"/>
      <c r="AD14" s="673"/>
      <c r="AE14" s="673"/>
      <c r="AF14" s="673"/>
      <c r="AG14" s="673"/>
      <c r="AH14" s="673"/>
      <c r="AI14" s="673"/>
      <c r="AJ14" s="674"/>
      <c r="AK14" s="322"/>
    </row>
    <row r="15" spans="1:1024" ht="13.5" thickBot="1" x14ac:dyDescent="0.25">
      <c r="A15" s="675" t="s">
        <v>41</v>
      </c>
      <c r="B15" s="675" t="s">
        <v>42</v>
      </c>
      <c r="C15" s="675"/>
      <c r="D15" s="675"/>
      <c r="E15" s="677"/>
      <c r="F15" s="675"/>
      <c r="G15" s="675" t="s">
        <v>43</v>
      </c>
      <c r="H15" s="677" t="s">
        <v>44</v>
      </c>
      <c r="I15" s="677"/>
      <c r="J15" s="677"/>
      <c r="K15" s="677"/>
      <c r="L15" s="679" t="s">
        <v>45</v>
      </c>
      <c r="M15" s="675" t="s">
        <v>46</v>
      </c>
      <c r="N15" s="675" t="s">
        <v>47</v>
      </c>
      <c r="O15" s="675" t="s">
        <v>48</v>
      </c>
      <c r="P15" s="676" t="s">
        <v>49</v>
      </c>
      <c r="Q15" s="216"/>
      <c r="R15" s="684" t="s">
        <v>42</v>
      </c>
      <c r="S15" s="684"/>
      <c r="T15" s="680" t="s">
        <v>50</v>
      </c>
      <c r="U15" s="680"/>
      <c r="V15" s="680"/>
      <c r="W15" s="680"/>
      <c r="X15" s="680" t="s">
        <v>51</v>
      </c>
      <c r="Y15" s="680"/>
      <c r="Z15" s="680"/>
      <c r="AA15" s="680"/>
      <c r="AB15" s="680" t="s">
        <v>52</v>
      </c>
      <c r="AC15" s="680"/>
      <c r="AD15" s="680"/>
      <c r="AE15" s="680"/>
      <c r="AF15" s="680" t="s">
        <v>53</v>
      </c>
      <c r="AG15" s="680"/>
      <c r="AH15" s="680"/>
      <c r="AI15" s="680"/>
      <c r="AJ15" s="681" t="s">
        <v>54</v>
      </c>
      <c r="AMJ15" s="214"/>
    </row>
    <row r="16" spans="1:1024" s="215" customFormat="1" ht="26.25" thickBot="1" x14ac:dyDescent="0.25">
      <c r="A16" s="676"/>
      <c r="B16" s="217" t="s">
        <v>55</v>
      </c>
      <c r="C16" s="217" t="s">
        <v>56</v>
      </c>
      <c r="D16" s="217" t="s">
        <v>57</v>
      </c>
      <c r="E16" s="218" t="s">
        <v>58</v>
      </c>
      <c r="F16" s="217" t="s">
        <v>59</v>
      </c>
      <c r="G16" s="678"/>
      <c r="H16" s="218" t="s">
        <v>60</v>
      </c>
      <c r="I16" s="218" t="s">
        <v>61</v>
      </c>
      <c r="J16" s="218" t="s">
        <v>62</v>
      </c>
      <c r="K16" s="218" t="s">
        <v>63</v>
      </c>
      <c r="L16" s="677"/>
      <c r="M16" s="678"/>
      <c r="N16" s="678"/>
      <c r="O16" s="678"/>
      <c r="P16" s="675"/>
      <c r="Q16" s="216"/>
      <c r="R16" s="217" t="s">
        <v>55</v>
      </c>
      <c r="S16" s="217" t="s">
        <v>56</v>
      </c>
      <c r="T16" s="219" t="s">
        <v>64</v>
      </c>
      <c r="U16" s="219" t="s">
        <v>65</v>
      </c>
      <c r="V16" s="219" t="s">
        <v>66</v>
      </c>
      <c r="W16" s="218" t="s">
        <v>67</v>
      </c>
      <c r="X16" s="219" t="s">
        <v>68</v>
      </c>
      <c r="Y16" s="219" t="s">
        <v>69</v>
      </c>
      <c r="Z16" s="219" t="s">
        <v>70</v>
      </c>
      <c r="AA16" s="218" t="s">
        <v>71</v>
      </c>
      <c r="AB16" s="219" t="s">
        <v>72</v>
      </c>
      <c r="AC16" s="219" t="s">
        <v>73</v>
      </c>
      <c r="AD16" s="219" t="s">
        <v>74</v>
      </c>
      <c r="AE16" s="218" t="s">
        <v>75</v>
      </c>
      <c r="AF16" s="219" t="s">
        <v>76</v>
      </c>
      <c r="AG16" s="219" t="s">
        <v>77</v>
      </c>
      <c r="AH16" s="219" t="s">
        <v>78</v>
      </c>
      <c r="AI16" s="218" t="s">
        <v>79</v>
      </c>
      <c r="AJ16" s="681"/>
    </row>
    <row r="17" spans="1:36" s="215" customFormat="1" ht="150.6" customHeight="1" thickBot="1" x14ac:dyDescent="0.25">
      <c r="A17" s="323" t="s">
        <v>797</v>
      </c>
      <c r="B17" s="302" t="s">
        <v>798</v>
      </c>
      <c r="C17" s="302" t="s">
        <v>799</v>
      </c>
      <c r="D17" s="302" t="s">
        <v>83</v>
      </c>
      <c r="E17" s="22">
        <f>+H17+I17+J17+K17</f>
        <v>4</v>
      </c>
      <c r="F17" s="324" t="s">
        <v>84</v>
      </c>
      <c r="G17" s="325" t="s">
        <v>800</v>
      </c>
      <c r="H17" s="326">
        <v>1</v>
      </c>
      <c r="I17" s="326">
        <v>1</v>
      </c>
      <c r="J17" s="326">
        <v>1</v>
      </c>
      <c r="K17" s="326">
        <v>1</v>
      </c>
      <c r="L17" s="327">
        <v>30121913.419640683</v>
      </c>
      <c r="M17" s="328" t="s">
        <v>801</v>
      </c>
      <c r="N17" s="329" t="s">
        <v>802</v>
      </c>
      <c r="O17" s="330" t="s">
        <v>803</v>
      </c>
      <c r="P17" s="331"/>
      <c r="Q17" s="332"/>
      <c r="R17" s="333" t="s">
        <v>798</v>
      </c>
      <c r="S17" s="333" t="s">
        <v>799</v>
      </c>
      <c r="T17" s="334">
        <v>0</v>
      </c>
      <c r="U17" s="334">
        <v>0</v>
      </c>
      <c r="V17" s="334">
        <v>1</v>
      </c>
      <c r="W17" s="335">
        <f>+IF($D17="Porcentaje",IF(AND(T17&lt;&gt;"",U17="",V17=""),T17,IF(AND(T17&lt;&gt;"",U17&lt;&gt;"",V17=""),U17,IF(AND(T17&lt;&gt;"",U17&lt;&gt;"",V17&lt;&gt;""),V17,0))),SUM(T17:V17))</f>
        <v>1</v>
      </c>
      <c r="X17" s="334">
        <v>0</v>
      </c>
      <c r="Y17" s="334">
        <v>0</v>
      </c>
      <c r="Z17" s="334">
        <v>1</v>
      </c>
      <c r="AA17" s="335">
        <f>+IF($D17="Porcentaje",IF(AND(X17&lt;&gt;"",Y17="",Z17=""),X17,IF(AND(X17&lt;&gt;"",Y17&lt;&gt;"",Z17=""),Y17,IF(AND(X17&lt;&gt;"",Y17&lt;&gt;"",Z17&lt;&gt;""),Z17,0))),SUM(X17:Z17))</f>
        <v>1</v>
      </c>
      <c r="AB17" s="334">
        <v>0</v>
      </c>
      <c r="AC17" s="334">
        <v>0</v>
      </c>
      <c r="AD17" s="334">
        <v>1</v>
      </c>
      <c r="AE17" s="335">
        <f>+IF($D17="Porcentaje",IF(AND(AB17&lt;&gt;"",AC17="",AD17=""),AB17,IF(AND(AB17&lt;&gt;"",AC17&lt;&gt;"",AD17=""),AC17,IF(AND(AB17&lt;&gt;"",AC17&lt;&gt;"",AD17&lt;&gt;""),AD17,0))),SUM(AB17:AD17))</f>
        <v>1</v>
      </c>
      <c r="AF17" s="334">
        <v>0</v>
      </c>
      <c r="AG17" s="334">
        <v>0</v>
      </c>
      <c r="AH17" s="334">
        <v>1</v>
      </c>
      <c r="AI17" s="335">
        <f>+IF($D17="Porcentaje",IF(AND(AF17&lt;&gt;"",AG17="",AH17=""),AF17,IF(AND(AF17&lt;&gt;"",AG17&lt;&gt;"",AH17=""),AG17,IF(AND(AF17&lt;&gt;"",AG17&lt;&gt;"",AH17&lt;&gt;""),AH17,0))),SUM(AF17:AH17))</f>
        <v>1</v>
      </c>
      <c r="AJ17" s="335">
        <f>+IFERROR(IF(D17="Porcentaje",IF(AND(COUNT(T17:V17)&gt;=0,COUNT(X17:Z17)=0,COUNT(AB17:AD17)=0,COUNT(AF17:AH17)=0),W17,IF(AND(COUNT(T17:V17)&gt;=1,COUNT(X17:Z17)&gt;=1,COUNT(AB17:AD17)=0,COUNT(AF17:AH17)=0),AA17,IF(AND(COUNT(T17:V17)&gt;=1,COUNT(X17:Z17)&gt;=1,COUNT(AB17:AD17)&gt;=1,COUNT(AF17:AH17)=0),AE17,IF(AND(COUNT(T17:V17)&gt;=1,COUNT(X17:Z17)&gt;=1,COUNT(AB17:AD17)&gt;=1,COUNT(AF17:AH17)&gt;=1),AI17,"-")))),SUM(W17,AA17,AE17,AI17)),"-")</f>
        <v>4</v>
      </c>
    </row>
    <row r="18" spans="1:36" s="215" customFormat="1" ht="87" customHeight="1" thickBot="1" x14ac:dyDescent="0.25">
      <c r="A18" s="336" t="s">
        <v>804</v>
      </c>
      <c r="B18" s="302" t="s">
        <v>805</v>
      </c>
      <c r="C18" s="302" t="s">
        <v>806</v>
      </c>
      <c r="D18" s="302" t="s">
        <v>83</v>
      </c>
      <c r="E18" s="22">
        <f>+H18+I18+J18+K18</f>
        <v>4</v>
      </c>
      <c r="F18" s="324" t="s">
        <v>84</v>
      </c>
      <c r="G18" s="325" t="s">
        <v>807</v>
      </c>
      <c r="H18" s="326">
        <f t="shared" ref="H18:H28" si="0">+W18</f>
        <v>1</v>
      </c>
      <c r="I18" s="326">
        <f t="shared" ref="I18:I28" si="1">+AA18</f>
        <v>1</v>
      </c>
      <c r="J18" s="326">
        <f t="shared" ref="J18:J28" si="2">+AE18</f>
        <v>1</v>
      </c>
      <c r="K18" s="326">
        <f t="shared" ref="K18:K28" si="3">+AI18</f>
        <v>1</v>
      </c>
      <c r="L18" s="327">
        <v>8606260.9811321869</v>
      </c>
      <c r="M18" s="328" t="s">
        <v>801</v>
      </c>
      <c r="N18" s="329" t="s">
        <v>802</v>
      </c>
      <c r="O18" s="330" t="s">
        <v>808</v>
      </c>
      <c r="P18" s="331"/>
      <c r="Q18" s="332"/>
      <c r="R18" s="333" t="s">
        <v>805</v>
      </c>
      <c r="S18" s="333" t="s">
        <v>806</v>
      </c>
      <c r="T18" s="334">
        <v>0</v>
      </c>
      <c r="U18" s="334">
        <v>0</v>
      </c>
      <c r="V18" s="334">
        <v>1</v>
      </c>
      <c r="W18" s="335">
        <f>+IF($D18="Porcentaje",IF(AND(T18&lt;&gt;"",U18="",V18=""),T18,IF(AND(T18&lt;&gt;"",U18&lt;&gt;"",V18=""),U18,IF(AND(T18&lt;&gt;"",U18&lt;&gt;"",V18&lt;&gt;""),V18,0))),SUM(T18:V18))</f>
        <v>1</v>
      </c>
      <c r="X18" s="334">
        <v>0</v>
      </c>
      <c r="Y18" s="334">
        <v>0</v>
      </c>
      <c r="Z18" s="334">
        <v>1</v>
      </c>
      <c r="AA18" s="335">
        <f t="shared" ref="AA18:AA28" si="4">+IF($D18="Porcentaje",IF(AND(X18&lt;&gt;"",Y18="",Z18=""),X18,IF(AND(X18&lt;&gt;"",Y18&lt;&gt;"",Z18=""),Y18,IF(AND(X18&lt;&gt;"",Y18&lt;&gt;"",Z18&lt;&gt;""),Z18,0))),SUM(X18:Z18))</f>
        <v>1</v>
      </c>
      <c r="AB18" s="334">
        <v>0</v>
      </c>
      <c r="AC18" s="334">
        <v>0</v>
      </c>
      <c r="AD18" s="334">
        <v>1</v>
      </c>
      <c r="AE18" s="335">
        <f t="shared" ref="AE18:AE28" si="5">+IF($D18="Porcentaje",IF(AND(AB18&lt;&gt;"",AC18="",AD18=""),AB18,IF(AND(AB18&lt;&gt;"",AC18&lt;&gt;"",AD18=""),AC18,IF(AND(AB18&lt;&gt;"",AC18&lt;&gt;"",AD18&lt;&gt;""),AD18,0))),SUM(AB18:AD18))</f>
        <v>1</v>
      </c>
      <c r="AF18" s="334">
        <v>0</v>
      </c>
      <c r="AG18" s="334">
        <v>0</v>
      </c>
      <c r="AH18" s="334">
        <v>1</v>
      </c>
      <c r="AI18" s="335">
        <f t="shared" ref="AI18:AI28" si="6">+IF($D18="Porcentaje",IF(AND(AF18&lt;&gt;"",AG18="",AH18=""),AF18,IF(AND(AF18&lt;&gt;"",AG18&lt;&gt;"",AH18=""),AG18,IF(AND(AF18&lt;&gt;"",AG18&lt;&gt;"",AH18&lt;&gt;""),AH18,0))),SUM(AF18:AH18))</f>
        <v>1</v>
      </c>
      <c r="AJ18" s="335">
        <v>4</v>
      </c>
    </row>
    <row r="19" spans="1:36" ht="78.75" customHeight="1" thickBot="1" x14ac:dyDescent="0.25">
      <c r="A19" s="685" t="s">
        <v>809</v>
      </c>
      <c r="B19" s="337" t="s">
        <v>810</v>
      </c>
      <c r="C19" s="337" t="s">
        <v>811</v>
      </c>
      <c r="D19" s="338" t="s">
        <v>83</v>
      </c>
      <c r="E19" s="326">
        <f t="shared" ref="E19:E28" si="7">+AJ19</f>
        <v>12</v>
      </c>
      <c r="F19" s="339" t="s">
        <v>84</v>
      </c>
      <c r="G19" s="340" t="s">
        <v>812</v>
      </c>
      <c r="H19" s="326">
        <f t="shared" si="0"/>
        <v>3</v>
      </c>
      <c r="I19" s="326">
        <f t="shared" si="1"/>
        <v>3</v>
      </c>
      <c r="J19" s="326">
        <f t="shared" si="2"/>
        <v>3</v>
      </c>
      <c r="K19" s="326">
        <f t="shared" si="3"/>
        <v>3</v>
      </c>
      <c r="L19" s="327">
        <v>7718365.3279550886</v>
      </c>
      <c r="M19" s="688" t="s">
        <v>813</v>
      </c>
      <c r="N19" s="329" t="s">
        <v>814</v>
      </c>
      <c r="O19" s="340" t="s">
        <v>815</v>
      </c>
      <c r="P19" s="331"/>
      <c r="Q19" s="332"/>
      <c r="R19" s="342" t="s">
        <v>810</v>
      </c>
      <c r="S19" s="342" t="s">
        <v>811</v>
      </c>
      <c r="T19" s="334">
        <v>1</v>
      </c>
      <c r="U19" s="334">
        <v>1</v>
      </c>
      <c r="V19" s="334">
        <v>1</v>
      </c>
      <c r="W19" s="335">
        <f t="shared" ref="W19:W25" si="8">+IF($D19="Porcentaje",IF(AND(T19&lt;&gt;"",U19="",V19=""),T19,IF(AND(T19&lt;&gt;"",U19&lt;&gt;"",V19=""),U19,IF(AND(T19&lt;&gt;"",U19&lt;&gt;"",V19&lt;&gt;""),V19,0))),SUM(T19:V19))</f>
        <v>3</v>
      </c>
      <c r="X19" s="334">
        <v>1</v>
      </c>
      <c r="Y19" s="334">
        <v>1</v>
      </c>
      <c r="Z19" s="334">
        <v>1</v>
      </c>
      <c r="AA19" s="335">
        <f t="shared" si="4"/>
        <v>3</v>
      </c>
      <c r="AB19" s="334">
        <v>1</v>
      </c>
      <c r="AC19" s="334">
        <v>1</v>
      </c>
      <c r="AD19" s="334">
        <v>1</v>
      </c>
      <c r="AE19" s="335">
        <f t="shared" si="5"/>
        <v>3</v>
      </c>
      <c r="AF19" s="334">
        <v>1</v>
      </c>
      <c r="AG19" s="334">
        <v>1</v>
      </c>
      <c r="AH19" s="334">
        <v>1</v>
      </c>
      <c r="AI19" s="335">
        <f t="shared" si="6"/>
        <v>3</v>
      </c>
      <c r="AJ19" s="335">
        <f t="shared" ref="AJ19:AJ28" si="9">+IFERROR(IF(D19="Porcentaje",IF(AND(COUNT(T19:V19)&gt;=0,COUNT(X19:Z19)=0,COUNT(AB19:AD19)=0,COUNT(AF19:AH19)=0),W19,IF(AND(COUNT(T19:V19)&gt;=1,COUNT(X19:Z19)&gt;=1,COUNT(AB19:AD19)=0,COUNT(AF19:AH19)=0),AA19,IF(AND(COUNT(T19:V19)&gt;=1,COUNT(X19:Z19)&gt;=1,COUNT(AB19:AD19)&gt;=1,COUNT(AF19:AH19)=0),AE19,IF(AND(COUNT(T19:V19)&gt;=1,COUNT(X19:Z19)&gt;=1,COUNT(AB19:AD19)&gt;=1,COUNT(AF19:AH19)&gt;=1),AI19,"-")))),SUM(W19,AA19,AE19,AI19)),"-")</f>
        <v>12</v>
      </c>
    </row>
    <row r="20" spans="1:36" ht="93.6" customHeight="1" thickBot="1" x14ac:dyDescent="0.25">
      <c r="A20" s="686"/>
      <c r="B20" s="337" t="s">
        <v>816</v>
      </c>
      <c r="C20" s="337" t="s">
        <v>817</v>
      </c>
      <c r="D20" s="338" t="s">
        <v>83</v>
      </c>
      <c r="E20" s="326">
        <f t="shared" si="7"/>
        <v>13</v>
      </c>
      <c r="F20" s="339" t="s">
        <v>84</v>
      </c>
      <c r="G20" s="340" t="s">
        <v>818</v>
      </c>
      <c r="H20" s="326">
        <f t="shared" si="0"/>
        <v>3</v>
      </c>
      <c r="I20" s="326">
        <f t="shared" si="1"/>
        <v>3</v>
      </c>
      <c r="J20" s="326">
        <f t="shared" si="2"/>
        <v>3</v>
      </c>
      <c r="K20" s="326">
        <f t="shared" si="3"/>
        <v>4</v>
      </c>
      <c r="L20" s="327">
        <v>20357575.266250562</v>
      </c>
      <c r="M20" s="689"/>
      <c r="N20" s="329" t="s">
        <v>819</v>
      </c>
      <c r="O20" s="340" t="s">
        <v>820</v>
      </c>
      <c r="P20" s="331"/>
      <c r="Q20" s="332"/>
      <c r="R20" s="342" t="s">
        <v>816</v>
      </c>
      <c r="S20" s="342" t="s">
        <v>817</v>
      </c>
      <c r="T20" s="334">
        <v>1</v>
      </c>
      <c r="U20" s="334">
        <v>1</v>
      </c>
      <c r="V20" s="334">
        <v>1</v>
      </c>
      <c r="W20" s="335">
        <f t="shared" si="8"/>
        <v>3</v>
      </c>
      <c r="X20" s="334">
        <v>1</v>
      </c>
      <c r="Y20" s="334">
        <v>1</v>
      </c>
      <c r="Z20" s="334">
        <v>1</v>
      </c>
      <c r="AA20" s="335">
        <f t="shared" si="4"/>
        <v>3</v>
      </c>
      <c r="AB20" s="334">
        <v>1</v>
      </c>
      <c r="AC20" s="334">
        <v>1</v>
      </c>
      <c r="AD20" s="334">
        <v>1</v>
      </c>
      <c r="AE20" s="335">
        <f t="shared" si="5"/>
        <v>3</v>
      </c>
      <c r="AF20" s="334">
        <v>1</v>
      </c>
      <c r="AG20" s="334">
        <v>1</v>
      </c>
      <c r="AH20" s="334">
        <v>2</v>
      </c>
      <c r="AI20" s="335">
        <f t="shared" si="6"/>
        <v>4</v>
      </c>
      <c r="AJ20" s="335">
        <f t="shared" si="9"/>
        <v>13</v>
      </c>
    </row>
    <row r="21" spans="1:36" ht="50.25" customHeight="1" thickBot="1" x14ac:dyDescent="0.25">
      <c r="A21" s="687"/>
      <c r="B21" s="337" t="s">
        <v>821</v>
      </c>
      <c r="C21" s="337" t="s">
        <v>822</v>
      </c>
      <c r="D21" s="338" t="s">
        <v>83</v>
      </c>
      <c r="E21" s="326">
        <f t="shared" si="7"/>
        <v>12</v>
      </c>
      <c r="F21" s="339" t="s">
        <v>84</v>
      </c>
      <c r="G21" s="340" t="s">
        <v>823</v>
      </c>
      <c r="H21" s="326">
        <f t="shared" si="0"/>
        <v>3</v>
      </c>
      <c r="I21" s="326">
        <f t="shared" si="1"/>
        <v>3</v>
      </c>
      <c r="J21" s="326">
        <f t="shared" si="2"/>
        <v>3</v>
      </c>
      <c r="K21" s="326">
        <f t="shared" si="3"/>
        <v>3</v>
      </c>
      <c r="L21" s="327">
        <v>8764043.5055058207</v>
      </c>
      <c r="M21" s="690"/>
      <c r="N21" s="329" t="s">
        <v>824</v>
      </c>
      <c r="O21" s="340" t="s">
        <v>825</v>
      </c>
      <c r="P21" s="331"/>
      <c r="Q21" s="332"/>
      <c r="R21" s="342" t="s">
        <v>821</v>
      </c>
      <c r="S21" s="342" t="s">
        <v>822</v>
      </c>
      <c r="T21" s="334">
        <v>1</v>
      </c>
      <c r="U21" s="334">
        <v>1</v>
      </c>
      <c r="V21" s="334">
        <v>1</v>
      </c>
      <c r="W21" s="335">
        <f t="shared" si="8"/>
        <v>3</v>
      </c>
      <c r="X21" s="334">
        <v>1</v>
      </c>
      <c r="Y21" s="334">
        <v>1</v>
      </c>
      <c r="Z21" s="334">
        <v>1</v>
      </c>
      <c r="AA21" s="335">
        <f t="shared" si="4"/>
        <v>3</v>
      </c>
      <c r="AB21" s="334">
        <v>1</v>
      </c>
      <c r="AC21" s="334">
        <v>1</v>
      </c>
      <c r="AD21" s="334">
        <v>1</v>
      </c>
      <c r="AE21" s="335">
        <f t="shared" si="5"/>
        <v>3</v>
      </c>
      <c r="AF21" s="334">
        <v>1</v>
      </c>
      <c r="AG21" s="334">
        <v>1</v>
      </c>
      <c r="AH21" s="334">
        <v>1</v>
      </c>
      <c r="AI21" s="335">
        <f t="shared" si="6"/>
        <v>3</v>
      </c>
      <c r="AJ21" s="335">
        <f t="shared" si="9"/>
        <v>12</v>
      </c>
    </row>
    <row r="22" spans="1:36" ht="96" customHeight="1" thickBot="1" x14ac:dyDescent="0.25">
      <c r="A22" s="685" t="s">
        <v>826</v>
      </c>
      <c r="B22" s="337" t="s">
        <v>827</v>
      </c>
      <c r="C22" s="337" t="s">
        <v>828</v>
      </c>
      <c r="D22" s="338" t="s">
        <v>83</v>
      </c>
      <c r="E22" s="326">
        <f t="shared" si="7"/>
        <v>12</v>
      </c>
      <c r="F22" s="339" t="s">
        <v>84</v>
      </c>
      <c r="G22" s="340" t="s">
        <v>829</v>
      </c>
      <c r="H22" s="326">
        <f t="shared" si="0"/>
        <v>3</v>
      </c>
      <c r="I22" s="326">
        <f t="shared" si="1"/>
        <v>3</v>
      </c>
      <c r="J22" s="326">
        <f t="shared" si="2"/>
        <v>3</v>
      </c>
      <c r="K22" s="326">
        <f t="shared" si="3"/>
        <v>3</v>
      </c>
      <c r="L22" s="327">
        <v>8269677.137094724</v>
      </c>
      <c r="M22" s="328" t="s">
        <v>830</v>
      </c>
      <c r="N22" s="328" t="s">
        <v>831</v>
      </c>
      <c r="O22" s="340" t="s">
        <v>832</v>
      </c>
      <c r="P22" s="331"/>
      <c r="Q22" s="332"/>
      <c r="R22" s="342" t="s">
        <v>827</v>
      </c>
      <c r="S22" s="342" t="s">
        <v>828</v>
      </c>
      <c r="T22" s="334">
        <v>1</v>
      </c>
      <c r="U22" s="334">
        <v>1</v>
      </c>
      <c r="V22" s="334">
        <v>1</v>
      </c>
      <c r="W22" s="335">
        <f t="shared" si="8"/>
        <v>3</v>
      </c>
      <c r="X22" s="334">
        <v>1</v>
      </c>
      <c r="Y22" s="334">
        <v>1</v>
      </c>
      <c r="Z22" s="334">
        <v>1</v>
      </c>
      <c r="AA22" s="335">
        <f t="shared" si="4"/>
        <v>3</v>
      </c>
      <c r="AB22" s="334">
        <v>1</v>
      </c>
      <c r="AC22" s="334">
        <v>1</v>
      </c>
      <c r="AD22" s="334">
        <v>1</v>
      </c>
      <c r="AE22" s="335">
        <f t="shared" si="5"/>
        <v>3</v>
      </c>
      <c r="AF22" s="334">
        <v>1</v>
      </c>
      <c r="AG22" s="334">
        <v>1</v>
      </c>
      <c r="AH22" s="334">
        <v>1</v>
      </c>
      <c r="AI22" s="335">
        <f t="shared" si="6"/>
        <v>3</v>
      </c>
      <c r="AJ22" s="335">
        <f t="shared" si="9"/>
        <v>12</v>
      </c>
    </row>
    <row r="23" spans="1:36" ht="152.44999999999999" customHeight="1" thickBot="1" x14ac:dyDescent="0.25">
      <c r="A23" s="687"/>
      <c r="B23" s="343" t="s">
        <v>833</v>
      </c>
      <c r="C23" s="337" t="s">
        <v>834</v>
      </c>
      <c r="D23" s="338" t="s">
        <v>83</v>
      </c>
      <c r="E23" s="326">
        <f t="shared" si="7"/>
        <v>2</v>
      </c>
      <c r="F23" s="339" t="s">
        <v>84</v>
      </c>
      <c r="G23" s="340" t="s">
        <v>835</v>
      </c>
      <c r="H23" s="326">
        <f t="shared" si="0"/>
        <v>0</v>
      </c>
      <c r="I23" s="326">
        <f t="shared" si="1"/>
        <v>1</v>
      </c>
      <c r="J23" s="326">
        <f t="shared" si="2"/>
        <v>0</v>
      </c>
      <c r="K23" s="326">
        <f t="shared" si="3"/>
        <v>1</v>
      </c>
      <c r="L23" s="327">
        <v>8613405.4244275354</v>
      </c>
      <c r="M23" s="329" t="s">
        <v>836</v>
      </c>
      <c r="N23" s="329" t="s">
        <v>837</v>
      </c>
      <c r="O23" s="344" t="s">
        <v>838</v>
      </c>
      <c r="P23" s="331"/>
      <c r="Q23" s="332"/>
      <c r="R23" s="342" t="s">
        <v>833</v>
      </c>
      <c r="S23" s="342" t="s">
        <v>834</v>
      </c>
      <c r="T23" s="334">
        <v>0</v>
      </c>
      <c r="U23" s="334">
        <v>0</v>
      </c>
      <c r="V23" s="334">
        <v>0</v>
      </c>
      <c r="W23" s="335">
        <f t="shared" si="8"/>
        <v>0</v>
      </c>
      <c r="X23" s="334">
        <v>0</v>
      </c>
      <c r="Y23" s="334">
        <v>0</v>
      </c>
      <c r="Z23" s="334">
        <v>1</v>
      </c>
      <c r="AA23" s="335">
        <f t="shared" si="4"/>
        <v>1</v>
      </c>
      <c r="AB23" s="334">
        <v>0</v>
      </c>
      <c r="AC23" s="334">
        <v>0</v>
      </c>
      <c r="AD23" s="334">
        <v>0</v>
      </c>
      <c r="AE23" s="335">
        <f t="shared" si="5"/>
        <v>0</v>
      </c>
      <c r="AF23" s="334">
        <v>0</v>
      </c>
      <c r="AG23" s="334">
        <v>0</v>
      </c>
      <c r="AH23" s="334">
        <v>1</v>
      </c>
      <c r="AI23" s="335">
        <f t="shared" si="6"/>
        <v>1</v>
      </c>
      <c r="AJ23" s="335">
        <f t="shared" si="9"/>
        <v>2</v>
      </c>
    </row>
    <row r="24" spans="1:36" ht="154.9" customHeight="1" thickBot="1" x14ac:dyDescent="0.25">
      <c r="A24" s="345" t="s">
        <v>839</v>
      </c>
      <c r="B24" s="346" t="s">
        <v>840</v>
      </c>
      <c r="C24" s="347" t="s">
        <v>841</v>
      </c>
      <c r="D24" s="338" t="s">
        <v>83</v>
      </c>
      <c r="E24" s="326">
        <f t="shared" si="7"/>
        <v>12</v>
      </c>
      <c r="F24" s="339" t="s">
        <v>84</v>
      </c>
      <c r="G24" s="344" t="s">
        <v>842</v>
      </c>
      <c r="H24" s="326">
        <f t="shared" si="0"/>
        <v>3</v>
      </c>
      <c r="I24" s="326">
        <f t="shared" si="1"/>
        <v>3</v>
      </c>
      <c r="J24" s="326">
        <f t="shared" si="2"/>
        <v>3</v>
      </c>
      <c r="K24" s="326">
        <f t="shared" si="3"/>
        <v>3</v>
      </c>
      <c r="L24" s="327">
        <v>11026236.182792982</v>
      </c>
      <c r="M24" s="341" t="s">
        <v>843</v>
      </c>
      <c r="N24" s="348" t="s">
        <v>813</v>
      </c>
      <c r="O24" s="344" t="s">
        <v>844</v>
      </c>
      <c r="P24" s="331"/>
      <c r="Q24" s="332"/>
      <c r="R24" s="349" t="s">
        <v>840</v>
      </c>
      <c r="S24" s="349" t="s">
        <v>841</v>
      </c>
      <c r="T24" s="334">
        <v>1</v>
      </c>
      <c r="U24" s="334">
        <v>1</v>
      </c>
      <c r="V24" s="334">
        <v>1</v>
      </c>
      <c r="W24" s="335">
        <f t="shared" si="8"/>
        <v>3</v>
      </c>
      <c r="X24" s="334">
        <v>1</v>
      </c>
      <c r="Y24" s="334">
        <v>1</v>
      </c>
      <c r="Z24" s="334">
        <v>1</v>
      </c>
      <c r="AA24" s="335">
        <f t="shared" si="4"/>
        <v>3</v>
      </c>
      <c r="AB24" s="334">
        <v>1</v>
      </c>
      <c r="AC24" s="334">
        <v>1</v>
      </c>
      <c r="AD24" s="334">
        <v>1</v>
      </c>
      <c r="AE24" s="335">
        <f t="shared" si="5"/>
        <v>3</v>
      </c>
      <c r="AF24" s="334">
        <v>1</v>
      </c>
      <c r="AG24" s="334">
        <v>1</v>
      </c>
      <c r="AH24" s="334">
        <v>1</v>
      </c>
      <c r="AI24" s="335">
        <f t="shared" si="6"/>
        <v>3</v>
      </c>
      <c r="AJ24" s="335">
        <f t="shared" si="9"/>
        <v>12</v>
      </c>
    </row>
    <row r="25" spans="1:36" ht="127.5" customHeight="1" thickBot="1" x14ac:dyDescent="0.25">
      <c r="A25" s="345" t="s">
        <v>845</v>
      </c>
      <c r="B25" s="350" t="s">
        <v>846</v>
      </c>
      <c r="C25" s="351" t="s">
        <v>811</v>
      </c>
      <c r="D25" s="338" t="s">
        <v>83</v>
      </c>
      <c r="E25" s="326">
        <f t="shared" si="7"/>
        <v>12</v>
      </c>
      <c r="F25" s="352" t="s">
        <v>84</v>
      </c>
      <c r="G25" s="353" t="s">
        <v>847</v>
      </c>
      <c r="H25" s="326">
        <f t="shared" si="0"/>
        <v>3</v>
      </c>
      <c r="I25" s="326">
        <f t="shared" si="1"/>
        <v>3</v>
      </c>
      <c r="J25" s="326">
        <f t="shared" si="2"/>
        <v>3</v>
      </c>
      <c r="K25" s="326">
        <f t="shared" si="3"/>
        <v>3</v>
      </c>
      <c r="L25" s="327">
        <v>13915190.601848789</v>
      </c>
      <c r="M25" s="329" t="s">
        <v>848</v>
      </c>
      <c r="N25" s="354" t="s">
        <v>87</v>
      </c>
      <c r="O25" s="355" t="s">
        <v>849</v>
      </c>
      <c r="P25" s="331"/>
      <c r="Q25" s="332"/>
      <c r="R25" s="349" t="s">
        <v>846</v>
      </c>
      <c r="S25" s="349" t="s">
        <v>811</v>
      </c>
      <c r="T25" s="334">
        <v>1</v>
      </c>
      <c r="U25" s="334">
        <v>1</v>
      </c>
      <c r="V25" s="334">
        <v>1</v>
      </c>
      <c r="W25" s="335">
        <f t="shared" si="8"/>
        <v>3</v>
      </c>
      <c r="X25" s="334">
        <v>1</v>
      </c>
      <c r="Y25" s="334">
        <v>1</v>
      </c>
      <c r="Z25" s="334">
        <v>1</v>
      </c>
      <c r="AA25" s="335">
        <f t="shared" si="4"/>
        <v>3</v>
      </c>
      <c r="AB25" s="334">
        <v>1</v>
      </c>
      <c r="AC25" s="334">
        <v>1</v>
      </c>
      <c r="AD25" s="334">
        <v>1</v>
      </c>
      <c r="AE25" s="335">
        <f t="shared" si="5"/>
        <v>3</v>
      </c>
      <c r="AF25" s="334">
        <v>1</v>
      </c>
      <c r="AG25" s="334">
        <v>1</v>
      </c>
      <c r="AH25" s="334">
        <v>1</v>
      </c>
      <c r="AI25" s="335">
        <f t="shared" si="6"/>
        <v>3</v>
      </c>
      <c r="AJ25" s="335">
        <f t="shared" si="9"/>
        <v>12</v>
      </c>
    </row>
    <row r="26" spans="1:36" ht="87" customHeight="1" thickBot="1" x14ac:dyDescent="0.25">
      <c r="A26" s="355" t="s">
        <v>850</v>
      </c>
      <c r="B26" s="356" t="s">
        <v>851</v>
      </c>
      <c r="C26" s="351" t="s">
        <v>852</v>
      </c>
      <c r="D26" s="338" t="s">
        <v>158</v>
      </c>
      <c r="E26" s="357">
        <f t="shared" si="7"/>
        <v>1</v>
      </c>
      <c r="F26" s="358" t="s">
        <v>84</v>
      </c>
      <c r="G26" s="359" t="s">
        <v>853</v>
      </c>
      <c r="H26" s="357">
        <f t="shared" si="0"/>
        <v>1</v>
      </c>
      <c r="I26" s="357">
        <f t="shared" si="1"/>
        <v>1</v>
      </c>
      <c r="J26" s="357">
        <f t="shared" si="2"/>
        <v>1</v>
      </c>
      <c r="K26" s="357">
        <f t="shared" si="3"/>
        <v>1</v>
      </c>
      <c r="L26" s="327">
        <v>11224540.966149906</v>
      </c>
      <c r="M26" s="329" t="s">
        <v>854</v>
      </c>
      <c r="N26" s="360"/>
      <c r="O26" s="355" t="s">
        <v>855</v>
      </c>
      <c r="P26" s="331"/>
      <c r="Q26" s="332"/>
      <c r="R26" s="361" t="s">
        <v>851</v>
      </c>
      <c r="S26" s="349" t="s">
        <v>852</v>
      </c>
      <c r="T26" s="362">
        <v>1</v>
      </c>
      <c r="U26" s="362">
        <v>1</v>
      </c>
      <c r="V26" s="362">
        <v>1</v>
      </c>
      <c r="W26" s="363">
        <f>+IF($D26="Porcentaje",IF(AND(T26&lt;&gt;"",U26="",V26=""),T26,IF(AND(T26&lt;&gt;"",U26&lt;&gt;"",V26=""),U26,IF(AND(T26&lt;&gt;"",U26&lt;&gt;"",V26&lt;&gt;""),V26,0))),SUM(T26:V26))</f>
        <v>1</v>
      </c>
      <c r="X26" s="362">
        <v>1</v>
      </c>
      <c r="Y26" s="362">
        <v>1</v>
      </c>
      <c r="Z26" s="362">
        <v>1</v>
      </c>
      <c r="AA26" s="363">
        <f t="shared" si="4"/>
        <v>1</v>
      </c>
      <c r="AB26" s="362">
        <v>1</v>
      </c>
      <c r="AC26" s="362">
        <v>1</v>
      </c>
      <c r="AD26" s="362">
        <v>1</v>
      </c>
      <c r="AE26" s="363">
        <f t="shared" si="5"/>
        <v>1</v>
      </c>
      <c r="AF26" s="362">
        <v>1</v>
      </c>
      <c r="AG26" s="362">
        <v>1</v>
      </c>
      <c r="AH26" s="362">
        <v>1</v>
      </c>
      <c r="AI26" s="363">
        <f t="shared" si="6"/>
        <v>1</v>
      </c>
      <c r="AJ26" s="363">
        <f t="shared" si="9"/>
        <v>1</v>
      </c>
    </row>
    <row r="27" spans="1:36" s="213" customFormat="1" ht="63.75" customHeight="1" thickBot="1" x14ac:dyDescent="0.25">
      <c r="A27" s="682" t="s">
        <v>856</v>
      </c>
      <c r="B27" s="364" t="s">
        <v>857</v>
      </c>
      <c r="C27" s="365" t="s">
        <v>858</v>
      </c>
      <c r="D27" s="365" t="s">
        <v>158</v>
      </c>
      <c r="E27" s="357">
        <f t="shared" si="7"/>
        <v>1.0000000000000002</v>
      </c>
      <c r="F27" s="366" t="s">
        <v>84</v>
      </c>
      <c r="G27" s="367" t="s">
        <v>859</v>
      </c>
      <c r="H27" s="357">
        <f t="shared" si="0"/>
        <v>0.14230000000000001</v>
      </c>
      <c r="I27" s="357">
        <f t="shared" si="1"/>
        <v>0.5232</v>
      </c>
      <c r="J27" s="357">
        <f t="shared" si="2"/>
        <v>0.85410000000000008</v>
      </c>
      <c r="K27" s="357">
        <f t="shared" si="3"/>
        <v>1.0000000000000002</v>
      </c>
      <c r="L27" s="327">
        <v>20596375.88619734</v>
      </c>
      <c r="M27" s="365" t="s">
        <v>860</v>
      </c>
      <c r="N27" s="365" t="s">
        <v>861</v>
      </c>
      <c r="O27" s="367" t="s">
        <v>862</v>
      </c>
      <c r="P27" s="331"/>
      <c r="Q27" s="332"/>
      <c r="R27" s="365" t="s">
        <v>857</v>
      </c>
      <c r="S27" s="365" t="s">
        <v>858</v>
      </c>
      <c r="T27" s="362">
        <v>4.2999999999999997E-2</v>
      </c>
      <c r="U27" s="362">
        <v>9.4E-2</v>
      </c>
      <c r="V27" s="362">
        <v>0.14230000000000001</v>
      </c>
      <c r="W27" s="363">
        <f>+IF($D27="Porcentaje",IF(AND(T27&lt;&gt;"",U27="",V27=""),T27,IF(AND(T27&lt;&gt;"",U27&lt;&gt;"",V27=""),U27,IF(AND(T27&lt;&gt;"",U27&lt;&gt;"",V27&lt;&gt;""),V27,0))),SUM(T27:V27))</f>
        <v>0.14230000000000001</v>
      </c>
      <c r="X27" s="362">
        <v>0.27639999999999998</v>
      </c>
      <c r="Y27" s="362">
        <v>0.39979999999999999</v>
      </c>
      <c r="Z27" s="362">
        <v>0.5232</v>
      </c>
      <c r="AA27" s="363">
        <f t="shared" si="4"/>
        <v>0.5232</v>
      </c>
      <c r="AB27" s="362">
        <v>0.65490000000000004</v>
      </c>
      <c r="AC27" s="362">
        <v>0.75570000000000004</v>
      </c>
      <c r="AD27" s="362">
        <v>0.85410000000000008</v>
      </c>
      <c r="AE27" s="363">
        <f t="shared" si="5"/>
        <v>0.85410000000000008</v>
      </c>
      <c r="AF27" s="362">
        <v>0.90510000000000013</v>
      </c>
      <c r="AG27" s="362">
        <v>0.95730000000000015</v>
      </c>
      <c r="AH27" s="362">
        <v>1.0000000000000002</v>
      </c>
      <c r="AI27" s="363">
        <f t="shared" si="6"/>
        <v>1.0000000000000002</v>
      </c>
      <c r="AJ27" s="363">
        <f t="shared" si="9"/>
        <v>1.0000000000000002</v>
      </c>
    </row>
    <row r="28" spans="1:36" s="213" customFormat="1" ht="69.75" customHeight="1" thickBot="1" x14ac:dyDescent="0.25">
      <c r="A28" s="683"/>
      <c r="B28" s="364" t="s">
        <v>863</v>
      </c>
      <c r="C28" s="365" t="s">
        <v>864</v>
      </c>
      <c r="D28" s="365" t="s">
        <v>158</v>
      </c>
      <c r="E28" s="357">
        <f t="shared" si="7"/>
        <v>1</v>
      </c>
      <c r="F28" s="366" t="s">
        <v>84</v>
      </c>
      <c r="G28" s="367" t="s">
        <v>865</v>
      </c>
      <c r="H28" s="357">
        <f t="shared" si="0"/>
        <v>0.1489</v>
      </c>
      <c r="I28" s="357">
        <f t="shared" si="1"/>
        <v>0.48129999999999995</v>
      </c>
      <c r="J28" s="357">
        <f t="shared" si="2"/>
        <v>0.8377</v>
      </c>
      <c r="K28" s="357">
        <f t="shared" si="3"/>
        <v>1</v>
      </c>
      <c r="L28" s="327">
        <v>13730917.257464848</v>
      </c>
      <c r="M28" s="365" t="s">
        <v>860</v>
      </c>
      <c r="N28" s="365" t="s">
        <v>861</v>
      </c>
      <c r="O28" s="367" t="s">
        <v>862</v>
      </c>
      <c r="P28" s="331"/>
      <c r="Q28" s="332"/>
      <c r="R28" s="365" t="s">
        <v>863</v>
      </c>
      <c r="S28" s="365" t="s">
        <v>864</v>
      </c>
      <c r="T28" s="362">
        <v>4.5199999999999997E-2</v>
      </c>
      <c r="U28" s="362">
        <v>0.1037</v>
      </c>
      <c r="V28" s="362">
        <v>0.1489</v>
      </c>
      <c r="W28" s="363">
        <f>+IF($D28="Porcentaje",IF(AND(T28&lt;&gt;"",U28="",V28=""),T28,IF(AND(T28&lt;&gt;"",U28&lt;&gt;"",V28=""),U28,IF(AND(T28&lt;&gt;"",U28&lt;&gt;"",V28&lt;&gt;""),V28,0))),SUM(T28:V28))</f>
        <v>0.1489</v>
      </c>
      <c r="X28" s="362">
        <v>0.2792</v>
      </c>
      <c r="Y28" s="362">
        <v>0.36959999999999998</v>
      </c>
      <c r="Z28" s="362">
        <v>0.48129999999999995</v>
      </c>
      <c r="AA28" s="363">
        <f t="shared" si="4"/>
        <v>0.48129999999999995</v>
      </c>
      <c r="AB28" s="362">
        <v>0.60899999999999999</v>
      </c>
      <c r="AC28" s="362">
        <v>0.72599999999999998</v>
      </c>
      <c r="AD28" s="362">
        <v>0.8377</v>
      </c>
      <c r="AE28" s="363">
        <f t="shared" si="5"/>
        <v>0.8377</v>
      </c>
      <c r="AF28" s="362">
        <v>0.89359999999999995</v>
      </c>
      <c r="AG28" s="362">
        <v>0.93879999999999997</v>
      </c>
      <c r="AH28" s="362">
        <v>1</v>
      </c>
      <c r="AI28" s="363">
        <f t="shared" si="6"/>
        <v>1</v>
      </c>
      <c r="AJ28" s="363">
        <f t="shared" si="9"/>
        <v>1</v>
      </c>
    </row>
    <row r="29" spans="1:36" s="213" customFormat="1" x14ac:dyDescent="0.2">
      <c r="E29" s="368"/>
      <c r="H29" s="368"/>
      <c r="I29" s="368"/>
      <c r="J29" s="368"/>
      <c r="K29" s="368"/>
      <c r="L29" s="369"/>
      <c r="Q29" s="214"/>
      <c r="T29" s="368"/>
      <c r="U29" s="368"/>
      <c r="V29" s="368"/>
      <c r="W29" s="368"/>
      <c r="X29" s="368"/>
      <c r="Y29" s="368"/>
      <c r="Z29" s="368"/>
      <c r="AA29" s="368"/>
      <c r="AB29" s="368"/>
      <c r="AC29" s="368"/>
      <c r="AD29" s="368"/>
      <c r="AE29" s="368"/>
      <c r="AF29" s="368"/>
      <c r="AG29" s="368"/>
      <c r="AH29" s="368"/>
      <c r="AI29" s="368"/>
      <c r="AJ29" s="368"/>
    </row>
    <row r="30" spans="1:36" s="213" customFormat="1" x14ac:dyDescent="0.2">
      <c r="E30" s="368"/>
      <c r="H30" s="368"/>
      <c r="I30" s="368"/>
      <c r="J30" s="368"/>
      <c r="K30" s="368"/>
      <c r="L30" s="370"/>
      <c r="Q30" s="214"/>
      <c r="T30" s="368"/>
      <c r="U30" s="368"/>
      <c r="V30" s="368"/>
      <c r="W30" s="368"/>
      <c r="X30" s="368"/>
      <c r="Y30" s="368"/>
      <c r="Z30" s="368"/>
      <c r="AA30" s="368"/>
      <c r="AB30" s="368"/>
      <c r="AC30" s="368"/>
      <c r="AD30" s="368"/>
      <c r="AE30" s="368"/>
      <c r="AF30" s="368"/>
      <c r="AG30" s="368"/>
      <c r="AH30" s="368"/>
      <c r="AI30" s="368"/>
      <c r="AJ30" s="368"/>
    </row>
    <row r="31" spans="1:36" s="213" customFormat="1" x14ac:dyDescent="0.2">
      <c r="E31" s="368"/>
      <c r="H31" s="368"/>
      <c r="I31" s="368"/>
      <c r="J31" s="368"/>
      <c r="K31" s="368"/>
      <c r="L31" s="368"/>
      <c r="Q31" s="214"/>
      <c r="T31" s="368"/>
      <c r="U31" s="368"/>
      <c r="V31" s="368"/>
      <c r="W31" s="368"/>
      <c r="X31" s="368"/>
      <c r="Y31" s="368"/>
      <c r="Z31" s="368"/>
      <c r="AA31" s="368"/>
      <c r="AB31" s="368"/>
      <c r="AC31" s="368"/>
      <c r="AD31" s="368"/>
      <c r="AE31" s="368"/>
      <c r="AF31" s="368"/>
      <c r="AG31" s="368"/>
      <c r="AH31" s="368"/>
      <c r="AI31" s="368"/>
      <c r="AJ31" s="368"/>
    </row>
    <row r="32" spans="1:36" s="213" customFormat="1" x14ac:dyDescent="0.2">
      <c r="E32" s="368"/>
      <c r="H32" s="368"/>
      <c r="I32" s="368"/>
      <c r="J32" s="368"/>
      <c r="K32" s="368"/>
      <c r="L32" s="368"/>
      <c r="Q32" s="214"/>
      <c r="T32" s="368"/>
      <c r="U32" s="368"/>
      <c r="V32" s="368"/>
      <c r="W32" s="368"/>
      <c r="X32" s="368"/>
      <c r="Y32" s="368"/>
      <c r="Z32" s="368"/>
      <c r="AA32" s="368"/>
      <c r="AB32" s="368"/>
      <c r="AC32" s="368"/>
      <c r="AD32" s="368"/>
      <c r="AE32" s="368"/>
      <c r="AF32" s="368"/>
      <c r="AG32" s="368"/>
      <c r="AH32" s="368"/>
      <c r="AI32" s="368"/>
      <c r="AJ32" s="368"/>
    </row>
    <row r="33" spans="5:36" s="213" customFormat="1" x14ac:dyDescent="0.2">
      <c r="E33" s="368"/>
      <c r="H33" s="368"/>
      <c r="I33" s="368"/>
      <c r="J33" s="368"/>
      <c r="K33" s="368"/>
      <c r="L33" s="368"/>
      <c r="Q33" s="214"/>
      <c r="T33" s="368"/>
      <c r="U33" s="368"/>
      <c r="V33" s="368"/>
      <c r="W33" s="368"/>
      <c r="X33" s="368"/>
      <c r="Y33" s="368"/>
      <c r="Z33" s="368"/>
      <c r="AA33" s="368"/>
      <c r="AB33" s="368"/>
      <c r="AC33" s="368"/>
      <c r="AD33" s="368"/>
      <c r="AE33" s="368"/>
      <c r="AF33" s="368"/>
      <c r="AG33" s="368"/>
      <c r="AH33" s="368"/>
      <c r="AI33" s="368"/>
      <c r="AJ33" s="368"/>
    </row>
    <row r="34" spans="5:36" s="213" customFormat="1" x14ac:dyDescent="0.2">
      <c r="E34" s="368"/>
      <c r="H34" s="368"/>
      <c r="I34" s="368"/>
      <c r="J34" s="368"/>
      <c r="K34" s="368"/>
      <c r="L34" s="368"/>
      <c r="Q34" s="214"/>
      <c r="T34" s="368"/>
      <c r="U34" s="368"/>
      <c r="V34" s="368"/>
      <c r="W34" s="368"/>
      <c r="X34" s="368"/>
      <c r="Y34" s="368"/>
      <c r="Z34" s="368"/>
      <c r="AA34" s="368"/>
      <c r="AB34" s="368"/>
      <c r="AC34" s="368"/>
      <c r="AD34" s="368"/>
      <c r="AE34" s="368"/>
      <c r="AF34" s="368"/>
      <c r="AG34" s="368"/>
      <c r="AH34" s="368"/>
      <c r="AI34" s="368"/>
      <c r="AJ34" s="368"/>
    </row>
  </sheetData>
  <mergeCells count="28">
    <mergeCell ref="A27:A28"/>
    <mergeCell ref="O15:O16"/>
    <mergeCell ref="P15:P16"/>
    <mergeCell ref="R15:S15"/>
    <mergeCell ref="T15:W15"/>
    <mergeCell ref="A19:A21"/>
    <mergeCell ref="M19:M21"/>
    <mergeCell ref="A22:A23"/>
    <mergeCell ref="A11:P12"/>
    <mergeCell ref="A13:P14"/>
    <mergeCell ref="R13:AJ14"/>
    <mergeCell ref="A15:A16"/>
    <mergeCell ref="B15:F15"/>
    <mergeCell ref="G15:G16"/>
    <mergeCell ref="H15:K15"/>
    <mergeCell ref="L15:L16"/>
    <mergeCell ref="M15:M16"/>
    <mergeCell ref="N15:N16"/>
    <mergeCell ref="AF15:AI15"/>
    <mergeCell ref="AJ15:AJ16"/>
    <mergeCell ref="X15:AA15"/>
    <mergeCell ref="AB15:AE15"/>
    <mergeCell ref="A10:P10"/>
    <mergeCell ref="A7:P7"/>
    <mergeCell ref="A8:E8"/>
    <mergeCell ref="F8:J8"/>
    <mergeCell ref="K8:P8"/>
    <mergeCell ref="A9:P9"/>
  </mergeCells>
  <dataValidations count="2">
    <dataValidation type="list" allowBlank="1" showInputMessage="1" showErrorMessage="1" sqref="D17:D28" xr:uid="{C62F90F2-0CDE-4FA2-A03B-2008ECAF8AA5}">
      <formula1>"Unidad,Porcentaje,Monetario"</formula1>
    </dataValidation>
    <dataValidation type="list" allowBlank="1" showInputMessage="1" showErrorMessage="1" sqref="F17:F28" xr:uid="{459B7F24-2261-409A-9245-98478089986B}">
      <formula1>"A,B,C"</formula1>
    </dataValidation>
  </dataValidations>
  <printOptions horizontalCentered="1" verticalCentered="1"/>
  <pageMargins left="3.937007874015748E-2" right="3.937007874015748E-2" top="0.74803149606299213" bottom="0.74803149606299213" header="0.31496062992125984" footer="0.31496062992125984"/>
  <pageSetup paperSize="5" scale="45"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90B67-3A1D-4D53-9FA9-FC18B061BF77}">
  <sheetPr codeName="Hoja8"/>
  <dimension ref="A2:AJ42"/>
  <sheetViews>
    <sheetView showGridLines="0" workbookViewId="0"/>
  </sheetViews>
  <sheetFormatPr baseColWidth="10" defaultRowHeight="12.75" x14ac:dyDescent="0.2"/>
  <cols>
    <col min="1" max="1" width="32" style="384" customWidth="1"/>
    <col min="2" max="2" width="26.140625" style="394" customWidth="1"/>
    <col min="3" max="3" width="16.5703125" style="384" customWidth="1"/>
    <col min="4" max="5" width="12.140625" style="384" customWidth="1"/>
    <col min="6" max="6" width="9.28515625" style="384" customWidth="1"/>
    <col min="7" max="7" width="41.5703125" style="394" customWidth="1"/>
    <col min="8" max="11" width="10.7109375" style="384" bestFit="1" customWidth="1"/>
    <col min="12" max="12" width="20" style="394" bestFit="1" customWidth="1"/>
    <col min="13" max="13" width="35" style="395" customWidth="1"/>
    <col min="14" max="14" width="25.28515625" style="395" customWidth="1"/>
    <col min="15" max="15" width="37.42578125" style="384" customWidth="1"/>
    <col min="16" max="16" width="25.28515625" style="384" customWidth="1"/>
    <col min="17" max="17" width="11.42578125" style="384" customWidth="1"/>
    <col min="18" max="18" width="22.5703125" style="384" customWidth="1"/>
    <col min="19" max="21" width="13.5703125" style="384" bestFit="1" customWidth="1"/>
    <col min="22" max="22" width="11.42578125" style="384" customWidth="1"/>
    <col min="23" max="16384" width="11.42578125" style="384"/>
  </cols>
  <sheetData>
    <row r="2" spans="1:36" x14ac:dyDescent="0.2">
      <c r="A2" s="201"/>
      <c r="B2" s="202"/>
      <c r="C2" s="201"/>
      <c r="D2" s="201"/>
      <c r="E2" s="201"/>
      <c r="F2" s="201"/>
      <c r="G2" s="202"/>
      <c r="H2" s="201"/>
      <c r="I2" s="201"/>
      <c r="J2" s="201"/>
      <c r="K2" s="201"/>
      <c r="L2" s="202"/>
      <c r="M2" s="383"/>
      <c r="N2" s="383"/>
      <c r="O2" s="201"/>
      <c r="P2" s="201"/>
    </row>
    <row r="3" spans="1:36" x14ac:dyDescent="0.2">
      <c r="A3" s="201"/>
      <c r="B3" s="202"/>
      <c r="C3" s="201"/>
      <c r="D3" s="201"/>
      <c r="E3" s="201"/>
      <c r="F3" s="201"/>
      <c r="G3" s="202"/>
      <c r="H3" s="201"/>
      <c r="I3" s="201"/>
      <c r="J3" s="201"/>
      <c r="K3" s="201"/>
      <c r="L3" s="202"/>
      <c r="M3" s="383"/>
      <c r="N3" s="383"/>
      <c r="O3" s="201"/>
      <c r="P3" s="201"/>
    </row>
    <row r="4" spans="1:36" x14ac:dyDescent="0.2">
      <c r="A4" s="201"/>
      <c r="B4" s="202"/>
      <c r="C4" s="201"/>
      <c r="D4" s="201"/>
      <c r="E4" s="201"/>
      <c r="F4" s="201"/>
      <c r="G4" s="202"/>
      <c r="H4" s="201"/>
      <c r="I4" s="201"/>
      <c r="J4" s="201"/>
      <c r="K4" s="201"/>
      <c r="L4" s="202"/>
      <c r="M4" s="383"/>
      <c r="N4" s="383"/>
      <c r="O4" s="201"/>
      <c r="P4" s="201"/>
    </row>
    <row r="5" spans="1:36" ht="13.5" thickBot="1" x14ac:dyDescent="0.25">
      <c r="A5" s="201"/>
      <c r="B5" s="202"/>
      <c r="C5" s="201"/>
      <c r="D5" s="201"/>
      <c r="E5" s="201"/>
      <c r="F5" s="201"/>
      <c r="G5" s="202"/>
      <c r="H5" s="201"/>
      <c r="I5" s="201"/>
      <c r="J5" s="201"/>
      <c r="K5" s="201"/>
      <c r="L5" s="202"/>
      <c r="M5" s="383"/>
      <c r="N5" s="383"/>
      <c r="O5" s="201"/>
      <c r="P5" s="201"/>
    </row>
    <row r="6" spans="1:36" ht="16.5" thickBot="1" x14ac:dyDescent="0.25">
      <c r="A6" s="692" t="s">
        <v>32</v>
      </c>
      <c r="B6" s="692"/>
      <c r="C6" s="692"/>
      <c r="D6" s="692"/>
      <c r="E6" s="692"/>
      <c r="F6" s="692"/>
      <c r="G6" s="692"/>
      <c r="H6" s="692"/>
      <c r="I6" s="692"/>
      <c r="J6" s="692"/>
      <c r="K6" s="692"/>
      <c r="L6" s="692"/>
      <c r="M6" s="692"/>
      <c r="N6" s="692"/>
      <c r="O6" s="692"/>
      <c r="P6" s="692"/>
    </row>
    <row r="7" spans="1:36" ht="88.5" customHeight="1" thickBot="1" x14ac:dyDescent="0.25">
      <c r="A7" s="693" t="s">
        <v>554</v>
      </c>
      <c r="B7" s="693"/>
      <c r="C7" s="693"/>
      <c r="D7" s="693"/>
      <c r="E7" s="693"/>
      <c r="F7" s="693" t="s">
        <v>555</v>
      </c>
      <c r="G7" s="693"/>
      <c r="H7" s="693"/>
      <c r="I7" s="693"/>
      <c r="J7" s="693"/>
      <c r="K7" s="694" t="s">
        <v>556</v>
      </c>
      <c r="L7" s="694"/>
      <c r="M7" s="694"/>
      <c r="N7" s="694"/>
      <c r="O7" s="694"/>
      <c r="P7" s="694"/>
    </row>
    <row r="8" spans="1:36" ht="24" thickBot="1" x14ac:dyDescent="0.25">
      <c r="A8" s="695" t="s">
        <v>36</v>
      </c>
      <c r="B8" s="695"/>
      <c r="C8" s="695"/>
      <c r="D8" s="695"/>
      <c r="E8" s="695"/>
      <c r="F8" s="695"/>
      <c r="G8" s="695"/>
      <c r="H8" s="695"/>
      <c r="I8" s="695"/>
      <c r="J8" s="695"/>
      <c r="K8" s="695"/>
      <c r="L8" s="695"/>
      <c r="M8" s="695"/>
      <c r="N8" s="695"/>
      <c r="O8" s="695"/>
      <c r="P8" s="695"/>
    </row>
    <row r="9" spans="1:36" ht="13.5" thickBot="1" x14ac:dyDescent="0.25">
      <c r="A9" s="691" t="s">
        <v>888</v>
      </c>
      <c r="B9" s="691"/>
      <c r="C9" s="691"/>
      <c r="D9" s="691"/>
      <c r="E9" s="691"/>
      <c r="F9" s="691"/>
      <c r="G9" s="691"/>
      <c r="H9" s="691"/>
      <c r="I9" s="691"/>
      <c r="J9" s="691"/>
      <c r="K9" s="691"/>
      <c r="L9" s="691"/>
      <c r="M9" s="691"/>
      <c r="N9" s="691"/>
      <c r="O9" s="691"/>
      <c r="P9" s="691"/>
    </row>
    <row r="10" spans="1:36" ht="13.5" thickBot="1" x14ac:dyDescent="0.25">
      <c r="A10" s="696" t="s">
        <v>38</v>
      </c>
      <c r="B10" s="696"/>
      <c r="C10" s="696"/>
      <c r="D10" s="696"/>
      <c r="E10" s="696"/>
      <c r="F10" s="696"/>
      <c r="G10" s="696"/>
      <c r="H10" s="696"/>
      <c r="I10" s="696"/>
      <c r="J10" s="696"/>
      <c r="K10" s="696"/>
      <c r="L10" s="696"/>
      <c r="M10" s="696"/>
      <c r="N10" s="696"/>
      <c r="O10" s="696"/>
      <c r="P10" s="696"/>
    </row>
    <row r="11" spans="1:36" ht="13.5" thickBot="1" x14ac:dyDescent="0.25">
      <c r="A11" s="696"/>
      <c r="B11" s="696"/>
      <c r="C11" s="696"/>
      <c r="D11" s="696"/>
      <c r="E11" s="696"/>
      <c r="F11" s="696"/>
      <c r="G11" s="696"/>
      <c r="H11" s="696"/>
      <c r="I11" s="696"/>
      <c r="J11" s="696"/>
      <c r="K11" s="696"/>
      <c r="L11" s="696"/>
      <c r="M11" s="696"/>
      <c r="N11" s="696"/>
      <c r="O11" s="696"/>
      <c r="P11" s="696"/>
    </row>
    <row r="12" spans="1:36" ht="13.5" thickBot="1" x14ac:dyDescent="0.25">
      <c r="A12" s="696" t="s">
        <v>557</v>
      </c>
      <c r="B12" s="696"/>
      <c r="C12" s="696"/>
      <c r="D12" s="696"/>
      <c r="E12" s="696"/>
      <c r="F12" s="696"/>
      <c r="G12" s="696"/>
      <c r="H12" s="696"/>
      <c r="I12" s="696"/>
      <c r="J12" s="696"/>
      <c r="K12" s="696"/>
      <c r="L12" s="696"/>
      <c r="M12" s="696"/>
      <c r="N12" s="696"/>
      <c r="O12" s="696"/>
      <c r="P12" s="696"/>
    </row>
    <row r="13" spans="1:36" ht="9" customHeight="1" thickBot="1" x14ac:dyDescent="0.25">
      <c r="A13" s="696"/>
      <c r="B13" s="696"/>
      <c r="C13" s="696"/>
      <c r="D13" s="696"/>
      <c r="E13" s="696"/>
      <c r="F13" s="696"/>
      <c r="G13" s="696"/>
      <c r="H13" s="696"/>
      <c r="I13" s="696"/>
      <c r="J13" s="696"/>
      <c r="K13" s="696"/>
      <c r="L13" s="696"/>
      <c r="M13" s="696"/>
      <c r="N13" s="696"/>
      <c r="O13" s="696"/>
      <c r="P13" s="696"/>
      <c r="R13" s="697" t="s">
        <v>558</v>
      </c>
      <c r="S13" s="697"/>
      <c r="T13" s="697"/>
      <c r="U13" s="697"/>
      <c r="V13" s="697"/>
      <c r="W13" s="697"/>
      <c r="X13" s="697"/>
      <c r="Y13" s="697"/>
      <c r="Z13" s="697"/>
      <c r="AA13" s="697"/>
      <c r="AB13" s="697"/>
      <c r="AC13" s="697"/>
      <c r="AD13" s="697"/>
      <c r="AE13" s="697"/>
      <c r="AF13" s="697"/>
      <c r="AG13" s="697"/>
      <c r="AH13" s="697"/>
      <c r="AI13" s="697"/>
      <c r="AJ13" s="697"/>
    </row>
    <row r="14" spans="1:36" ht="21.75" customHeight="1" thickBot="1" x14ac:dyDescent="0.25">
      <c r="A14" s="698" t="s">
        <v>41</v>
      </c>
      <c r="B14" s="698" t="s">
        <v>42</v>
      </c>
      <c r="C14" s="698"/>
      <c r="D14" s="698"/>
      <c r="E14" s="698"/>
      <c r="F14" s="698"/>
      <c r="G14" s="698" t="s">
        <v>43</v>
      </c>
      <c r="H14" s="699" t="s">
        <v>44</v>
      </c>
      <c r="I14" s="699"/>
      <c r="J14" s="699"/>
      <c r="K14" s="699"/>
      <c r="L14" s="699" t="s">
        <v>45</v>
      </c>
      <c r="M14" s="699" t="s">
        <v>46</v>
      </c>
      <c r="N14" s="699" t="s">
        <v>47</v>
      </c>
      <c r="O14" s="698" t="s">
        <v>48</v>
      </c>
      <c r="P14" s="698" t="s">
        <v>49</v>
      </c>
      <c r="R14" s="702" t="s">
        <v>42</v>
      </c>
      <c r="S14" s="702"/>
      <c r="T14" s="700" t="s">
        <v>50</v>
      </c>
      <c r="U14" s="700"/>
      <c r="V14" s="700"/>
      <c r="W14" s="700"/>
      <c r="X14" s="700" t="s">
        <v>51</v>
      </c>
      <c r="Y14" s="700"/>
      <c r="Z14" s="700"/>
      <c r="AA14" s="700"/>
      <c r="AB14" s="700" t="s">
        <v>52</v>
      </c>
      <c r="AC14" s="700"/>
      <c r="AD14" s="700"/>
      <c r="AE14" s="700"/>
      <c r="AF14" s="700" t="s">
        <v>53</v>
      </c>
      <c r="AG14" s="700"/>
      <c r="AH14" s="700"/>
      <c r="AI14" s="700"/>
      <c r="AJ14" s="701" t="s">
        <v>54</v>
      </c>
    </row>
    <row r="15" spans="1:36" ht="26.25" thickBot="1" x14ac:dyDescent="0.25">
      <c r="A15" s="698"/>
      <c r="B15" s="385" t="s">
        <v>55</v>
      </c>
      <c r="C15" s="203" t="s">
        <v>56</v>
      </c>
      <c r="D15" s="203" t="s">
        <v>57</v>
      </c>
      <c r="E15" s="386" t="s">
        <v>58</v>
      </c>
      <c r="F15" s="203" t="s">
        <v>59</v>
      </c>
      <c r="G15" s="698"/>
      <c r="H15" s="386" t="s">
        <v>60</v>
      </c>
      <c r="I15" s="386" t="s">
        <v>61</v>
      </c>
      <c r="J15" s="386" t="s">
        <v>62</v>
      </c>
      <c r="K15" s="386" t="s">
        <v>63</v>
      </c>
      <c r="L15" s="699"/>
      <c r="M15" s="699"/>
      <c r="N15" s="699"/>
      <c r="O15" s="698"/>
      <c r="P15" s="698"/>
      <c r="R15" s="203" t="s">
        <v>55</v>
      </c>
      <c r="S15" s="203" t="s">
        <v>56</v>
      </c>
      <c r="T15" s="205" t="s">
        <v>64</v>
      </c>
      <c r="U15" s="205" t="s">
        <v>65</v>
      </c>
      <c r="V15" s="205" t="s">
        <v>66</v>
      </c>
      <c r="W15" s="206" t="s">
        <v>67</v>
      </c>
      <c r="X15" s="204" t="s">
        <v>68</v>
      </c>
      <c r="Y15" s="204" t="s">
        <v>69</v>
      </c>
      <c r="Z15" s="204" t="s">
        <v>70</v>
      </c>
      <c r="AA15" s="204" t="s">
        <v>71</v>
      </c>
      <c r="AB15" s="204" t="s">
        <v>72</v>
      </c>
      <c r="AC15" s="204" t="s">
        <v>73</v>
      </c>
      <c r="AD15" s="204" t="s">
        <v>74</v>
      </c>
      <c r="AE15" s="204" t="s">
        <v>75</v>
      </c>
      <c r="AF15" s="204" t="s">
        <v>76</v>
      </c>
      <c r="AG15" s="204" t="s">
        <v>77</v>
      </c>
      <c r="AH15" s="204" t="s">
        <v>78</v>
      </c>
      <c r="AI15" s="204" t="s">
        <v>79</v>
      </c>
      <c r="AJ15" s="701"/>
    </row>
    <row r="16" spans="1:36" ht="75" customHeight="1" thickBot="1" x14ac:dyDescent="0.25">
      <c r="A16" s="703" t="s">
        <v>949</v>
      </c>
      <c r="B16" s="704" t="s">
        <v>559</v>
      </c>
      <c r="C16" s="207" t="s">
        <v>560</v>
      </c>
      <c r="D16" s="207" t="s">
        <v>83</v>
      </c>
      <c r="E16" s="209">
        <v>8</v>
      </c>
      <c r="F16" s="209" t="s">
        <v>84</v>
      </c>
      <c r="G16" s="705" t="s">
        <v>889</v>
      </c>
      <c r="H16" s="208">
        <v>2</v>
      </c>
      <c r="I16" s="208">
        <v>2</v>
      </c>
      <c r="J16" s="208">
        <v>2</v>
      </c>
      <c r="K16" s="208">
        <v>2</v>
      </c>
      <c r="L16" s="706">
        <v>3842012.5836594282</v>
      </c>
      <c r="M16" s="703" t="s">
        <v>890</v>
      </c>
      <c r="N16" s="708" t="s">
        <v>891</v>
      </c>
      <c r="O16" s="710" t="s">
        <v>892</v>
      </c>
      <c r="P16" s="711"/>
      <c r="R16" s="704" t="s">
        <v>559</v>
      </c>
      <c r="S16" s="207" t="s">
        <v>560</v>
      </c>
      <c r="T16" s="390">
        <v>0</v>
      </c>
      <c r="U16" s="390">
        <v>1</v>
      </c>
      <c r="V16" s="390">
        <v>1</v>
      </c>
      <c r="W16" s="391">
        <f t="shared" ref="W16:W28" si="0">+V16+U16+T16</f>
        <v>2</v>
      </c>
      <c r="X16" s="390">
        <v>0</v>
      </c>
      <c r="Y16" s="390">
        <v>1</v>
      </c>
      <c r="Z16" s="390">
        <v>1</v>
      </c>
      <c r="AA16" s="391">
        <f t="shared" ref="AA16:AA28" si="1">+Z16+Y16+X16</f>
        <v>2</v>
      </c>
      <c r="AB16" s="390">
        <v>1</v>
      </c>
      <c r="AC16" s="390">
        <v>1</v>
      </c>
      <c r="AD16" s="390">
        <v>0</v>
      </c>
      <c r="AE16" s="391">
        <f t="shared" ref="AE16:AE28" si="2">+AD16+AC16+AB16</f>
        <v>2</v>
      </c>
      <c r="AF16" s="390">
        <v>1</v>
      </c>
      <c r="AG16" s="390">
        <v>1</v>
      </c>
      <c r="AH16" s="390">
        <v>0</v>
      </c>
      <c r="AI16" s="391">
        <f t="shared" ref="AI16:AI28" si="3">+AH16+AG16+AF16</f>
        <v>2</v>
      </c>
      <c r="AJ16" s="391">
        <f t="shared" ref="AJ16:AJ28" si="4">+AI16+AE16+AA16+W16</f>
        <v>8</v>
      </c>
    </row>
    <row r="17" spans="1:36" ht="75" customHeight="1" thickBot="1" x14ac:dyDescent="0.25">
      <c r="A17" s="703"/>
      <c r="B17" s="704"/>
      <c r="C17" s="207" t="s">
        <v>565</v>
      </c>
      <c r="D17" s="207" t="s">
        <v>83</v>
      </c>
      <c r="E17" s="209">
        <v>200</v>
      </c>
      <c r="F17" s="209" t="s">
        <v>84</v>
      </c>
      <c r="G17" s="705"/>
      <c r="H17" s="208">
        <v>50</v>
      </c>
      <c r="I17" s="208">
        <v>50</v>
      </c>
      <c r="J17" s="208">
        <v>50</v>
      </c>
      <c r="K17" s="208">
        <v>50</v>
      </c>
      <c r="L17" s="706"/>
      <c r="M17" s="703"/>
      <c r="N17" s="708"/>
      <c r="O17" s="710"/>
      <c r="P17" s="711"/>
      <c r="R17" s="704"/>
      <c r="S17" s="207" t="s">
        <v>565</v>
      </c>
      <c r="T17" s="390">
        <v>0</v>
      </c>
      <c r="U17" s="390">
        <v>25</v>
      </c>
      <c r="V17" s="390">
        <v>25</v>
      </c>
      <c r="W17" s="391">
        <f t="shared" si="0"/>
        <v>50</v>
      </c>
      <c r="X17" s="390">
        <v>0</v>
      </c>
      <c r="Y17" s="390">
        <v>25</v>
      </c>
      <c r="Z17" s="390">
        <v>25</v>
      </c>
      <c r="AA17" s="391">
        <f t="shared" si="1"/>
        <v>50</v>
      </c>
      <c r="AB17" s="390">
        <v>25</v>
      </c>
      <c r="AC17" s="390">
        <v>25</v>
      </c>
      <c r="AD17" s="390">
        <v>0</v>
      </c>
      <c r="AE17" s="391">
        <f t="shared" si="2"/>
        <v>50</v>
      </c>
      <c r="AF17" s="390">
        <v>25</v>
      </c>
      <c r="AG17" s="390">
        <v>25</v>
      </c>
      <c r="AH17" s="390">
        <v>0</v>
      </c>
      <c r="AI17" s="391">
        <f t="shared" si="3"/>
        <v>50</v>
      </c>
      <c r="AJ17" s="391">
        <f t="shared" si="4"/>
        <v>200</v>
      </c>
    </row>
    <row r="18" spans="1:36" ht="75" customHeight="1" thickBot="1" x14ac:dyDescent="0.25">
      <c r="A18" s="703"/>
      <c r="B18" s="704" t="s">
        <v>561</v>
      </c>
      <c r="C18" s="207" t="s">
        <v>560</v>
      </c>
      <c r="D18" s="207" t="s">
        <v>83</v>
      </c>
      <c r="E18" s="209">
        <v>8</v>
      </c>
      <c r="F18" s="209" t="s">
        <v>84</v>
      </c>
      <c r="G18" s="707" t="s">
        <v>562</v>
      </c>
      <c r="H18" s="208">
        <v>1</v>
      </c>
      <c r="I18" s="208">
        <v>3</v>
      </c>
      <c r="J18" s="208">
        <v>2</v>
      </c>
      <c r="K18" s="208">
        <v>2</v>
      </c>
      <c r="L18" s="706">
        <v>3842012.5836594282</v>
      </c>
      <c r="M18" s="708" t="s">
        <v>893</v>
      </c>
      <c r="N18" s="708" t="s">
        <v>894</v>
      </c>
      <c r="O18" s="709" t="s">
        <v>563</v>
      </c>
      <c r="P18" s="704" t="s">
        <v>564</v>
      </c>
      <c r="R18" s="704" t="s">
        <v>561</v>
      </c>
      <c r="S18" s="207" t="s">
        <v>560</v>
      </c>
      <c r="T18" s="390">
        <v>0</v>
      </c>
      <c r="U18" s="390">
        <v>1</v>
      </c>
      <c r="V18" s="390">
        <v>0</v>
      </c>
      <c r="W18" s="391">
        <f t="shared" si="0"/>
        <v>1</v>
      </c>
      <c r="X18" s="390">
        <v>1</v>
      </c>
      <c r="Y18" s="390">
        <v>1</v>
      </c>
      <c r="Z18" s="390">
        <v>1</v>
      </c>
      <c r="AA18" s="391">
        <f t="shared" si="1"/>
        <v>3</v>
      </c>
      <c r="AB18" s="390">
        <v>1</v>
      </c>
      <c r="AC18" s="390">
        <v>0</v>
      </c>
      <c r="AD18" s="390">
        <v>1</v>
      </c>
      <c r="AE18" s="391">
        <f t="shared" si="2"/>
        <v>2</v>
      </c>
      <c r="AF18" s="390">
        <v>1</v>
      </c>
      <c r="AG18" s="390">
        <v>1</v>
      </c>
      <c r="AH18" s="390">
        <v>0</v>
      </c>
      <c r="AI18" s="391">
        <f t="shared" si="3"/>
        <v>2</v>
      </c>
      <c r="AJ18" s="391">
        <f t="shared" si="4"/>
        <v>8</v>
      </c>
    </row>
    <row r="19" spans="1:36" ht="75" customHeight="1" thickBot="1" x14ac:dyDescent="0.25">
      <c r="A19" s="703"/>
      <c r="B19" s="704"/>
      <c r="C19" s="207" t="s">
        <v>565</v>
      </c>
      <c r="D19" s="207" t="s">
        <v>83</v>
      </c>
      <c r="E19" s="209">
        <v>200</v>
      </c>
      <c r="F19" s="209" t="s">
        <v>84</v>
      </c>
      <c r="G19" s="707"/>
      <c r="H19" s="208">
        <v>25</v>
      </c>
      <c r="I19" s="208">
        <v>75</v>
      </c>
      <c r="J19" s="208">
        <v>50</v>
      </c>
      <c r="K19" s="208">
        <v>50</v>
      </c>
      <c r="L19" s="706"/>
      <c r="M19" s="708"/>
      <c r="N19" s="708"/>
      <c r="O19" s="709"/>
      <c r="P19" s="704"/>
      <c r="R19" s="704"/>
      <c r="S19" s="207" t="s">
        <v>565</v>
      </c>
      <c r="T19" s="390">
        <v>0</v>
      </c>
      <c r="U19" s="390">
        <v>25</v>
      </c>
      <c r="V19" s="390">
        <v>0</v>
      </c>
      <c r="W19" s="391">
        <f t="shared" si="0"/>
        <v>25</v>
      </c>
      <c r="X19" s="390">
        <v>25</v>
      </c>
      <c r="Y19" s="390">
        <v>25</v>
      </c>
      <c r="Z19" s="390">
        <v>25</v>
      </c>
      <c r="AA19" s="391">
        <f t="shared" si="1"/>
        <v>75</v>
      </c>
      <c r="AB19" s="390">
        <v>25</v>
      </c>
      <c r="AC19" s="390">
        <v>0</v>
      </c>
      <c r="AD19" s="390">
        <v>25</v>
      </c>
      <c r="AE19" s="391">
        <f t="shared" si="2"/>
        <v>50</v>
      </c>
      <c r="AF19" s="390">
        <v>25</v>
      </c>
      <c r="AG19" s="390">
        <v>25</v>
      </c>
      <c r="AH19" s="390">
        <v>0</v>
      </c>
      <c r="AI19" s="391">
        <f t="shared" si="3"/>
        <v>50</v>
      </c>
      <c r="AJ19" s="391">
        <f t="shared" si="4"/>
        <v>200</v>
      </c>
    </row>
    <row r="20" spans="1:36" ht="75" customHeight="1" thickBot="1" x14ac:dyDescent="0.25">
      <c r="A20" s="703"/>
      <c r="B20" s="704" t="s">
        <v>566</v>
      </c>
      <c r="C20" s="207" t="s">
        <v>560</v>
      </c>
      <c r="D20" s="207" t="s">
        <v>83</v>
      </c>
      <c r="E20" s="209">
        <v>8</v>
      </c>
      <c r="F20" s="209" t="s">
        <v>84</v>
      </c>
      <c r="G20" s="707" t="s">
        <v>567</v>
      </c>
      <c r="H20" s="208">
        <v>1</v>
      </c>
      <c r="I20" s="208">
        <v>2</v>
      </c>
      <c r="J20" s="208">
        <v>3</v>
      </c>
      <c r="K20" s="208">
        <v>2</v>
      </c>
      <c r="L20" s="706">
        <v>3842012.5836594282</v>
      </c>
      <c r="M20" s="708" t="s">
        <v>895</v>
      </c>
      <c r="N20" s="708" t="s">
        <v>896</v>
      </c>
      <c r="O20" s="709" t="s">
        <v>568</v>
      </c>
      <c r="P20" s="704" t="s">
        <v>564</v>
      </c>
      <c r="R20" s="704" t="s">
        <v>566</v>
      </c>
      <c r="S20" s="207" t="s">
        <v>560</v>
      </c>
      <c r="T20" s="390">
        <v>0</v>
      </c>
      <c r="U20" s="390">
        <v>0</v>
      </c>
      <c r="V20" s="390">
        <v>1</v>
      </c>
      <c r="W20" s="391">
        <f t="shared" si="0"/>
        <v>1</v>
      </c>
      <c r="X20" s="390">
        <v>1</v>
      </c>
      <c r="Y20" s="390">
        <v>0</v>
      </c>
      <c r="Z20" s="390">
        <v>1</v>
      </c>
      <c r="AA20" s="391">
        <f t="shared" si="1"/>
        <v>2</v>
      </c>
      <c r="AB20" s="390">
        <v>1</v>
      </c>
      <c r="AC20" s="390">
        <v>1</v>
      </c>
      <c r="AD20" s="390">
        <v>1</v>
      </c>
      <c r="AE20" s="391">
        <f t="shared" si="2"/>
        <v>3</v>
      </c>
      <c r="AF20" s="390">
        <v>0</v>
      </c>
      <c r="AG20" s="390">
        <v>1</v>
      </c>
      <c r="AH20" s="390">
        <v>1</v>
      </c>
      <c r="AI20" s="391">
        <f t="shared" si="3"/>
        <v>2</v>
      </c>
      <c r="AJ20" s="391">
        <f t="shared" si="4"/>
        <v>8</v>
      </c>
    </row>
    <row r="21" spans="1:36" ht="75" customHeight="1" thickBot="1" x14ac:dyDescent="0.25">
      <c r="A21" s="703"/>
      <c r="B21" s="704"/>
      <c r="C21" s="207" t="s">
        <v>565</v>
      </c>
      <c r="D21" s="207" t="s">
        <v>83</v>
      </c>
      <c r="E21" s="209">
        <v>200</v>
      </c>
      <c r="F21" s="209" t="s">
        <v>84</v>
      </c>
      <c r="G21" s="707"/>
      <c r="H21" s="208">
        <v>25</v>
      </c>
      <c r="I21" s="208">
        <v>50</v>
      </c>
      <c r="J21" s="208">
        <v>75</v>
      </c>
      <c r="K21" s="208">
        <v>50</v>
      </c>
      <c r="L21" s="706"/>
      <c r="M21" s="708"/>
      <c r="N21" s="708"/>
      <c r="O21" s="709"/>
      <c r="P21" s="704"/>
      <c r="R21" s="704"/>
      <c r="S21" s="207" t="s">
        <v>565</v>
      </c>
      <c r="T21" s="390">
        <v>0</v>
      </c>
      <c r="U21" s="390">
        <v>0</v>
      </c>
      <c r="V21" s="390">
        <v>25</v>
      </c>
      <c r="W21" s="391">
        <f t="shared" si="0"/>
        <v>25</v>
      </c>
      <c r="X21" s="390">
        <v>25</v>
      </c>
      <c r="Y21" s="390">
        <v>0</v>
      </c>
      <c r="Z21" s="390">
        <v>25</v>
      </c>
      <c r="AA21" s="391">
        <f t="shared" si="1"/>
        <v>50</v>
      </c>
      <c r="AB21" s="390">
        <v>25</v>
      </c>
      <c r="AC21" s="390">
        <v>25</v>
      </c>
      <c r="AD21" s="390">
        <v>25</v>
      </c>
      <c r="AE21" s="391">
        <f t="shared" si="2"/>
        <v>75</v>
      </c>
      <c r="AF21" s="390">
        <v>0</v>
      </c>
      <c r="AG21" s="390">
        <v>25</v>
      </c>
      <c r="AH21" s="390">
        <v>25</v>
      </c>
      <c r="AI21" s="391">
        <f t="shared" si="3"/>
        <v>50</v>
      </c>
      <c r="AJ21" s="391">
        <f t="shared" si="4"/>
        <v>200</v>
      </c>
    </row>
    <row r="22" spans="1:36" ht="75" customHeight="1" thickBot="1" x14ac:dyDescent="0.25">
      <c r="A22" s="703" t="s">
        <v>897</v>
      </c>
      <c r="B22" s="704" t="s">
        <v>569</v>
      </c>
      <c r="C22" s="207" t="s">
        <v>560</v>
      </c>
      <c r="D22" s="207" t="s">
        <v>83</v>
      </c>
      <c r="E22" s="209">
        <v>2</v>
      </c>
      <c r="F22" s="209" t="s">
        <v>84</v>
      </c>
      <c r="G22" s="707" t="s">
        <v>570</v>
      </c>
      <c r="H22" s="208">
        <v>1</v>
      </c>
      <c r="I22" s="208">
        <v>0</v>
      </c>
      <c r="J22" s="208">
        <v>1</v>
      </c>
      <c r="K22" s="208">
        <v>0</v>
      </c>
      <c r="L22" s="706">
        <v>332310.90641612076</v>
      </c>
      <c r="M22" s="708" t="s">
        <v>898</v>
      </c>
      <c r="N22" s="708" t="s">
        <v>899</v>
      </c>
      <c r="O22" s="709" t="s">
        <v>568</v>
      </c>
      <c r="P22" s="704" t="s">
        <v>564</v>
      </c>
      <c r="R22" s="704" t="s">
        <v>569</v>
      </c>
      <c r="S22" s="207" t="s">
        <v>560</v>
      </c>
      <c r="T22" s="390">
        <v>1</v>
      </c>
      <c r="U22" s="390">
        <v>0</v>
      </c>
      <c r="V22" s="390">
        <v>0</v>
      </c>
      <c r="W22" s="391">
        <f t="shared" si="0"/>
        <v>1</v>
      </c>
      <c r="X22" s="390">
        <v>0</v>
      </c>
      <c r="Y22" s="390">
        <v>0</v>
      </c>
      <c r="Z22" s="390">
        <v>0</v>
      </c>
      <c r="AA22" s="391">
        <f t="shared" si="1"/>
        <v>0</v>
      </c>
      <c r="AB22" s="390">
        <v>0</v>
      </c>
      <c r="AC22" s="390">
        <v>0</v>
      </c>
      <c r="AD22" s="390">
        <v>1</v>
      </c>
      <c r="AE22" s="391">
        <f t="shared" si="2"/>
        <v>1</v>
      </c>
      <c r="AF22" s="390">
        <v>0</v>
      </c>
      <c r="AG22" s="390">
        <v>0</v>
      </c>
      <c r="AH22" s="390">
        <v>0</v>
      </c>
      <c r="AI22" s="391">
        <f t="shared" si="3"/>
        <v>0</v>
      </c>
      <c r="AJ22" s="391">
        <f t="shared" si="4"/>
        <v>2</v>
      </c>
    </row>
    <row r="23" spans="1:36" ht="75" customHeight="1" thickBot="1" x14ac:dyDescent="0.25">
      <c r="A23" s="703"/>
      <c r="B23" s="704"/>
      <c r="C23" s="207" t="s">
        <v>900</v>
      </c>
      <c r="D23" s="207" t="s">
        <v>83</v>
      </c>
      <c r="E23" s="209">
        <v>50</v>
      </c>
      <c r="F23" s="209" t="s">
        <v>84</v>
      </c>
      <c r="G23" s="707"/>
      <c r="H23" s="208">
        <v>25</v>
      </c>
      <c r="I23" s="208">
        <v>0</v>
      </c>
      <c r="J23" s="208">
        <v>25</v>
      </c>
      <c r="K23" s="208">
        <v>0</v>
      </c>
      <c r="L23" s="706"/>
      <c r="M23" s="708"/>
      <c r="N23" s="708"/>
      <c r="O23" s="709"/>
      <c r="P23" s="704"/>
      <c r="R23" s="704"/>
      <c r="S23" s="207" t="s">
        <v>900</v>
      </c>
      <c r="T23" s="390">
        <v>25</v>
      </c>
      <c r="U23" s="390">
        <v>0</v>
      </c>
      <c r="V23" s="390">
        <v>0</v>
      </c>
      <c r="W23" s="391">
        <f t="shared" si="0"/>
        <v>25</v>
      </c>
      <c r="X23" s="390">
        <v>0</v>
      </c>
      <c r="Y23" s="390">
        <v>0</v>
      </c>
      <c r="Z23" s="390">
        <v>0</v>
      </c>
      <c r="AA23" s="391">
        <f t="shared" si="1"/>
        <v>0</v>
      </c>
      <c r="AB23" s="390">
        <v>0</v>
      </c>
      <c r="AC23" s="390">
        <v>0</v>
      </c>
      <c r="AD23" s="390">
        <v>25</v>
      </c>
      <c r="AE23" s="391">
        <f t="shared" si="2"/>
        <v>25</v>
      </c>
      <c r="AF23" s="390">
        <v>0</v>
      </c>
      <c r="AG23" s="390">
        <v>0</v>
      </c>
      <c r="AH23" s="390">
        <v>0</v>
      </c>
      <c r="AI23" s="391">
        <f t="shared" si="3"/>
        <v>0</v>
      </c>
      <c r="AJ23" s="391">
        <f t="shared" si="4"/>
        <v>50</v>
      </c>
    </row>
    <row r="24" spans="1:36" ht="75" customHeight="1" thickBot="1" x14ac:dyDescent="0.25">
      <c r="A24" s="703" t="s">
        <v>901</v>
      </c>
      <c r="B24" s="704" t="s">
        <v>902</v>
      </c>
      <c r="C24" s="207" t="s">
        <v>560</v>
      </c>
      <c r="D24" s="207" t="s">
        <v>83</v>
      </c>
      <c r="E24" s="209">
        <v>4</v>
      </c>
      <c r="F24" s="209" t="s">
        <v>84</v>
      </c>
      <c r="G24" s="707" t="s">
        <v>571</v>
      </c>
      <c r="H24" s="208">
        <v>1</v>
      </c>
      <c r="I24" s="208">
        <v>1</v>
      </c>
      <c r="J24" s="208">
        <v>1</v>
      </c>
      <c r="K24" s="208">
        <v>1</v>
      </c>
      <c r="L24" s="706">
        <v>664422.46615772694</v>
      </c>
      <c r="M24" s="708" t="s">
        <v>903</v>
      </c>
      <c r="N24" s="708" t="s">
        <v>904</v>
      </c>
      <c r="O24" s="709" t="s">
        <v>568</v>
      </c>
      <c r="P24" s="704" t="s">
        <v>564</v>
      </c>
      <c r="R24" s="704" t="s">
        <v>902</v>
      </c>
      <c r="S24" s="207" t="s">
        <v>560</v>
      </c>
      <c r="T24" s="390">
        <v>0</v>
      </c>
      <c r="U24" s="390">
        <v>0</v>
      </c>
      <c r="V24" s="390">
        <v>1</v>
      </c>
      <c r="W24" s="391">
        <f t="shared" si="0"/>
        <v>1</v>
      </c>
      <c r="X24" s="390">
        <v>0</v>
      </c>
      <c r="Y24" s="390">
        <v>1</v>
      </c>
      <c r="Z24" s="390">
        <v>0</v>
      </c>
      <c r="AA24" s="391">
        <f t="shared" si="1"/>
        <v>1</v>
      </c>
      <c r="AB24" s="390">
        <v>0</v>
      </c>
      <c r="AC24" s="390">
        <v>0</v>
      </c>
      <c r="AD24" s="390">
        <v>1</v>
      </c>
      <c r="AE24" s="391">
        <f t="shared" si="2"/>
        <v>1</v>
      </c>
      <c r="AF24" s="390">
        <v>0</v>
      </c>
      <c r="AG24" s="390">
        <v>0</v>
      </c>
      <c r="AH24" s="390">
        <v>1</v>
      </c>
      <c r="AI24" s="391">
        <f t="shared" si="3"/>
        <v>1</v>
      </c>
      <c r="AJ24" s="391">
        <f t="shared" si="4"/>
        <v>4</v>
      </c>
    </row>
    <row r="25" spans="1:36" ht="75" customHeight="1" thickBot="1" x14ac:dyDescent="0.25">
      <c r="A25" s="703"/>
      <c r="B25" s="704"/>
      <c r="C25" s="207" t="s">
        <v>905</v>
      </c>
      <c r="D25" s="207" t="s">
        <v>83</v>
      </c>
      <c r="E25" s="209">
        <v>100</v>
      </c>
      <c r="F25" s="209" t="s">
        <v>84</v>
      </c>
      <c r="G25" s="707"/>
      <c r="H25" s="208">
        <v>25</v>
      </c>
      <c r="I25" s="208">
        <v>25</v>
      </c>
      <c r="J25" s="208">
        <v>25</v>
      </c>
      <c r="K25" s="208">
        <v>25</v>
      </c>
      <c r="L25" s="706"/>
      <c r="M25" s="708"/>
      <c r="N25" s="708"/>
      <c r="O25" s="709"/>
      <c r="P25" s="704"/>
      <c r="R25" s="704"/>
      <c r="S25" s="207" t="s">
        <v>905</v>
      </c>
      <c r="T25" s="390">
        <v>0</v>
      </c>
      <c r="U25" s="390">
        <v>0</v>
      </c>
      <c r="V25" s="390">
        <v>25</v>
      </c>
      <c r="W25" s="391">
        <f t="shared" si="0"/>
        <v>25</v>
      </c>
      <c r="X25" s="390">
        <v>0</v>
      </c>
      <c r="Y25" s="390">
        <v>25</v>
      </c>
      <c r="Z25" s="390">
        <v>0</v>
      </c>
      <c r="AA25" s="391">
        <f t="shared" si="1"/>
        <v>25</v>
      </c>
      <c r="AB25" s="390">
        <v>0</v>
      </c>
      <c r="AC25" s="390">
        <v>0</v>
      </c>
      <c r="AD25" s="390">
        <v>25</v>
      </c>
      <c r="AE25" s="391">
        <f t="shared" si="2"/>
        <v>25</v>
      </c>
      <c r="AF25" s="390">
        <v>0</v>
      </c>
      <c r="AG25" s="390">
        <v>0</v>
      </c>
      <c r="AH25" s="390">
        <v>25</v>
      </c>
      <c r="AI25" s="391">
        <f t="shared" si="3"/>
        <v>25</v>
      </c>
      <c r="AJ25" s="391">
        <f t="shared" si="4"/>
        <v>100</v>
      </c>
    </row>
    <row r="26" spans="1:36" ht="90" thickBot="1" x14ac:dyDescent="0.25">
      <c r="A26" s="387" t="s">
        <v>906</v>
      </c>
      <c r="B26" s="207" t="s">
        <v>572</v>
      </c>
      <c r="C26" s="207" t="s">
        <v>560</v>
      </c>
      <c r="D26" s="207" t="s">
        <v>83</v>
      </c>
      <c r="E26" s="209">
        <v>3</v>
      </c>
      <c r="F26" s="209" t="s">
        <v>84</v>
      </c>
      <c r="G26" s="210" t="s">
        <v>567</v>
      </c>
      <c r="H26" s="208">
        <v>1</v>
      </c>
      <c r="I26" s="208">
        <v>1</v>
      </c>
      <c r="J26" s="208">
        <v>1</v>
      </c>
      <c r="K26" s="208">
        <v>0</v>
      </c>
      <c r="L26" s="211">
        <v>9035616.1648142654</v>
      </c>
      <c r="M26" s="388" t="s">
        <v>907</v>
      </c>
      <c r="N26" s="388" t="s">
        <v>908</v>
      </c>
      <c r="O26" s="389" t="s">
        <v>909</v>
      </c>
      <c r="P26" s="207"/>
      <c r="R26" s="207" t="s">
        <v>572</v>
      </c>
      <c r="S26" s="207" t="s">
        <v>560</v>
      </c>
      <c r="T26" s="390">
        <v>0</v>
      </c>
      <c r="U26" s="390">
        <v>0</v>
      </c>
      <c r="V26" s="390">
        <v>1</v>
      </c>
      <c r="W26" s="391">
        <f t="shared" si="0"/>
        <v>1</v>
      </c>
      <c r="X26" s="390">
        <v>0</v>
      </c>
      <c r="Y26" s="390">
        <v>0</v>
      </c>
      <c r="Z26" s="390">
        <v>1</v>
      </c>
      <c r="AA26" s="391">
        <f t="shared" si="1"/>
        <v>1</v>
      </c>
      <c r="AB26" s="390">
        <v>0</v>
      </c>
      <c r="AC26" s="390">
        <v>0</v>
      </c>
      <c r="AD26" s="390">
        <v>1</v>
      </c>
      <c r="AE26" s="391">
        <f t="shared" si="2"/>
        <v>1</v>
      </c>
      <c r="AF26" s="390">
        <v>0</v>
      </c>
      <c r="AG26" s="390">
        <v>0</v>
      </c>
      <c r="AH26" s="390">
        <v>0</v>
      </c>
      <c r="AI26" s="391">
        <f t="shared" si="3"/>
        <v>0</v>
      </c>
      <c r="AJ26" s="391">
        <f t="shared" si="4"/>
        <v>3</v>
      </c>
    </row>
    <row r="27" spans="1:36" ht="77.25" thickBot="1" x14ac:dyDescent="0.25">
      <c r="A27" s="210" t="s">
        <v>573</v>
      </c>
      <c r="B27" s="207" t="s">
        <v>574</v>
      </c>
      <c r="C27" s="207" t="s">
        <v>575</v>
      </c>
      <c r="D27" s="207" t="s">
        <v>83</v>
      </c>
      <c r="E27" s="209">
        <v>78</v>
      </c>
      <c r="F27" s="209" t="s">
        <v>84</v>
      </c>
      <c r="G27" s="210" t="s">
        <v>576</v>
      </c>
      <c r="H27" s="208">
        <v>17</v>
      </c>
      <c r="I27" s="208">
        <v>18</v>
      </c>
      <c r="J27" s="208">
        <v>25</v>
      </c>
      <c r="K27" s="208">
        <v>18</v>
      </c>
      <c r="L27" s="211">
        <v>3872244.2572626327</v>
      </c>
      <c r="M27" s="388" t="s">
        <v>910</v>
      </c>
      <c r="N27" s="388" t="s">
        <v>911</v>
      </c>
      <c r="O27" s="389" t="s">
        <v>912</v>
      </c>
      <c r="P27" s="392"/>
      <c r="R27" s="207" t="s">
        <v>574</v>
      </c>
      <c r="S27" s="207" t="s">
        <v>575</v>
      </c>
      <c r="T27" s="390">
        <v>4</v>
      </c>
      <c r="U27" s="390">
        <v>6</v>
      </c>
      <c r="V27" s="390">
        <v>7</v>
      </c>
      <c r="W27" s="391">
        <f t="shared" si="0"/>
        <v>17</v>
      </c>
      <c r="X27" s="390">
        <v>4</v>
      </c>
      <c r="Y27" s="390">
        <v>7</v>
      </c>
      <c r="Z27" s="390">
        <v>7</v>
      </c>
      <c r="AA27" s="391">
        <f t="shared" si="1"/>
        <v>18</v>
      </c>
      <c r="AB27" s="390">
        <v>8</v>
      </c>
      <c r="AC27" s="390">
        <v>8</v>
      </c>
      <c r="AD27" s="390">
        <v>9</v>
      </c>
      <c r="AE27" s="391">
        <f t="shared" si="2"/>
        <v>25</v>
      </c>
      <c r="AF27" s="390">
        <v>7</v>
      </c>
      <c r="AG27" s="390">
        <v>6</v>
      </c>
      <c r="AH27" s="390">
        <v>5</v>
      </c>
      <c r="AI27" s="391">
        <f t="shared" si="3"/>
        <v>18</v>
      </c>
      <c r="AJ27" s="391">
        <f t="shared" si="4"/>
        <v>78</v>
      </c>
    </row>
    <row r="28" spans="1:36" ht="165" customHeight="1" thickBot="1" x14ac:dyDescent="0.25">
      <c r="A28" s="210" t="s">
        <v>577</v>
      </c>
      <c r="B28" s="207" t="s">
        <v>578</v>
      </c>
      <c r="C28" s="207" t="s">
        <v>579</v>
      </c>
      <c r="D28" s="207" t="s">
        <v>83</v>
      </c>
      <c r="E28" s="209">
        <v>35</v>
      </c>
      <c r="F28" s="209" t="s">
        <v>84</v>
      </c>
      <c r="G28" s="210" t="s">
        <v>580</v>
      </c>
      <c r="H28" s="208">
        <v>8</v>
      </c>
      <c r="I28" s="208">
        <v>9</v>
      </c>
      <c r="J28" s="208">
        <v>9</v>
      </c>
      <c r="K28" s="208">
        <v>9</v>
      </c>
      <c r="L28" s="211">
        <v>7388072.375191303</v>
      </c>
      <c r="M28" s="388" t="s">
        <v>913</v>
      </c>
      <c r="N28" s="388" t="s">
        <v>914</v>
      </c>
      <c r="O28" s="389" t="s">
        <v>912</v>
      </c>
      <c r="P28" s="207"/>
      <c r="R28" s="207" t="s">
        <v>578</v>
      </c>
      <c r="S28" s="207" t="s">
        <v>579</v>
      </c>
      <c r="T28" s="390">
        <v>2</v>
      </c>
      <c r="U28" s="390">
        <v>3</v>
      </c>
      <c r="V28" s="390">
        <v>3</v>
      </c>
      <c r="W28" s="391">
        <f t="shared" si="0"/>
        <v>8</v>
      </c>
      <c r="X28" s="390">
        <v>2</v>
      </c>
      <c r="Y28" s="390">
        <v>3</v>
      </c>
      <c r="Z28" s="390">
        <v>4</v>
      </c>
      <c r="AA28" s="391">
        <f t="shared" si="1"/>
        <v>9</v>
      </c>
      <c r="AB28" s="390">
        <v>3</v>
      </c>
      <c r="AC28" s="390">
        <v>3</v>
      </c>
      <c r="AD28" s="390">
        <v>3</v>
      </c>
      <c r="AE28" s="391">
        <f t="shared" si="2"/>
        <v>9</v>
      </c>
      <c r="AF28" s="390">
        <v>3</v>
      </c>
      <c r="AG28" s="390">
        <v>3</v>
      </c>
      <c r="AH28" s="390">
        <v>3</v>
      </c>
      <c r="AI28" s="391">
        <f t="shared" si="3"/>
        <v>9</v>
      </c>
      <c r="AJ28" s="391">
        <f t="shared" si="4"/>
        <v>35</v>
      </c>
    </row>
    <row r="29" spans="1:36" ht="115.5" thickBot="1" x14ac:dyDescent="0.25">
      <c r="A29" s="210" t="s">
        <v>915</v>
      </c>
      <c r="B29" s="207" t="s">
        <v>581</v>
      </c>
      <c r="C29" s="207" t="s">
        <v>582</v>
      </c>
      <c r="D29" s="207" t="s">
        <v>83</v>
      </c>
      <c r="E29" s="393">
        <v>10000</v>
      </c>
      <c r="F29" s="209" t="s">
        <v>84</v>
      </c>
      <c r="G29" s="210" t="s">
        <v>576</v>
      </c>
      <c r="H29" s="212">
        <v>2500</v>
      </c>
      <c r="I29" s="212">
        <v>2500</v>
      </c>
      <c r="J29" s="212">
        <v>2500</v>
      </c>
      <c r="K29" s="212">
        <v>2500</v>
      </c>
      <c r="L29" s="211">
        <v>15127593.62202247</v>
      </c>
      <c r="M29" s="388" t="s">
        <v>916</v>
      </c>
      <c r="N29" s="388" t="s">
        <v>917</v>
      </c>
      <c r="O29" s="392" t="s">
        <v>583</v>
      </c>
      <c r="P29" s="392" t="s">
        <v>918</v>
      </c>
      <c r="R29" s="207" t="s">
        <v>581</v>
      </c>
      <c r="S29" s="207" t="s">
        <v>582</v>
      </c>
      <c r="T29" s="390">
        <v>833</v>
      </c>
      <c r="U29" s="390">
        <v>834</v>
      </c>
      <c r="V29" s="390">
        <v>833</v>
      </c>
      <c r="W29" s="391">
        <f>+IF($D23="Porcentaje",IF(AND(T29&lt;&gt;"",U29="",V29=""),T29,IF(AND(T29&lt;&gt;"",U29&lt;&gt;"",V29=""),U29,IF(AND(T29&lt;&gt;"",U29&lt;&gt;"",V29&lt;&gt;""),V29,0))),SUM(T29:V29))</f>
        <v>2500</v>
      </c>
      <c r="X29" s="390">
        <v>833</v>
      </c>
      <c r="Y29" s="390">
        <v>834</v>
      </c>
      <c r="Z29" s="390">
        <v>833</v>
      </c>
      <c r="AA29" s="391">
        <f>+IF($D23="Porcentaje",IF(AND(X29&lt;&gt;"",Y29="",Z29=""),X29,IF(AND(X29&lt;&gt;"",Y29&lt;&gt;"",Z29=""),Y29,IF(AND(X29&lt;&gt;"",Y29&lt;&gt;"",Z29&lt;&gt;""),Z29,0))),SUM(X29:Z29))</f>
        <v>2500</v>
      </c>
      <c r="AB29" s="390">
        <v>833</v>
      </c>
      <c r="AC29" s="390">
        <v>834</v>
      </c>
      <c r="AD29" s="390">
        <v>833</v>
      </c>
      <c r="AE29" s="391">
        <f>+IF($D23="Porcentaje",IF(AND(AB29&lt;&gt;"",AC29="",AD29=""),AB29,IF(AND(AB29&lt;&gt;"",AC29&lt;&gt;"",AD29=""),AC29,IF(AND(AB29&lt;&gt;"",AC29&lt;&gt;"",AD29&lt;&gt;""),AD29,0))),SUM(AB29:AD29))</f>
        <v>2500</v>
      </c>
      <c r="AF29" s="390">
        <v>833</v>
      </c>
      <c r="AG29" s="390">
        <v>834</v>
      </c>
      <c r="AH29" s="390">
        <v>833</v>
      </c>
      <c r="AI29" s="391">
        <f>+IF($D23="Porcentaje",IF(AND(AF29&lt;&gt;"",AG29="",AH29=""),AF29,IF(AND(AF29&lt;&gt;"",AG29&lt;&gt;"",AH29=""),AG29,IF(AND(AF29&lt;&gt;"",AG29&lt;&gt;"",AH29&lt;&gt;""),AH29,0))),SUM(AF29:AH29))</f>
        <v>2500</v>
      </c>
      <c r="AJ29" s="391">
        <v>10000</v>
      </c>
    </row>
    <row r="30" spans="1:36" x14ac:dyDescent="0.2">
      <c r="A30" s="394"/>
    </row>
    <row r="31" spans="1:36" x14ac:dyDescent="0.2">
      <c r="A31" s="394"/>
    </row>
    <row r="32" spans="1:36" x14ac:dyDescent="0.2">
      <c r="A32" s="394"/>
    </row>
    <row r="33" spans="1:1" x14ac:dyDescent="0.2">
      <c r="A33" s="394"/>
    </row>
    <row r="34" spans="1:1" x14ac:dyDescent="0.2">
      <c r="A34" s="394"/>
    </row>
    <row r="35" spans="1:1" x14ac:dyDescent="0.2">
      <c r="A35" s="394"/>
    </row>
    <row r="36" spans="1:1" x14ac:dyDescent="0.2">
      <c r="A36" s="394"/>
    </row>
    <row r="37" spans="1:1" x14ac:dyDescent="0.2">
      <c r="A37" s="394"/>
    </row>
    <row r="38" spans="1:1" x14ac:dyDescent="0.2">
      <c r="A38" s="394"/>
    </row>
    <row r="39" spans="1:1" x14ac:dyDescent="0.2">
      <c r="A39" s="394"/>
    </row>
    <row r="40" spans="1:1" x14ac:dyDescent="0.2">
      <c r="A40" s="394"/>
    </row>
    <row r="41" spans="1:1" x14ac:dyDescent="0.2">
      <c r="A41" s="394"/>
    </row>
    <row r="42" spans="1:1" x14ac:dyDescent="0.2">
      <c r="A42" s="394"/>
    </row>
  </sheetData>
  <mergeCells count="67">
    <mergeCell ref="N24:N25"/>
    <mergeCell ref="O24:O25"/>
    <mergeCell ref="P24:P25"/>
    <mergeCell ref="R24:R25"/>
    <mergeCell ref="A24:A25"/>
    <mergeCell ref="B24:B25"/>
    <mergeCell ref="G24:G25"/>
    <mergeCell ref="L24:L25"/>
    <mergeCell ref="M24:M25"/>
    <mergeCell ref="R20:R21"/>
    <mergeCell ref="A22:A23"/>
    <mergeCell ref="B22:B23"/>
    <mergeCell ref="G22:G23"/>
    <mergeCell ref="L22:L23"/>
    <mergeCell ref="M22:M23"/>
    <mergeCell ref="N22:N23"/>
    <mergeCell ref="O22:O23"/>
    <mergeCell ref="P22:P23"/>
    <mergeCell ref="B20:B21"/>
    <mergeCell ref="G20:G21"/>
    <mergeCell ref="L20:L21"/>
    <mergeCell ref="M20:M21"/>
    <mergeCell ref="N20:N21"/>
    <mergeCell ref="O20:O21"/>
    <mergeCell ref="R22:R23"/>
    <mergeCell ref="R16:R17"/>
    <mergeCell ref="B18:B19"/>
    <mergeCell ref="G18:G19"/>
    <mergeCell ref="L18:L19"/>
    <mergeCell ref="M18:M19"/>
    <mergeCell ref="N18:N19"/>
    <mergeCell ref="O18:O19"/>
    <mergeCell ref="P18:P19"/>
    <mergeCell ref="R18:R19"/>
    <mergeCell ref="N16:N17"/>
    <mergeCell ref="O16:O17"/>
    <mergeCell ref="P16:P17"/>
    <mergeCell ref="O14:O15"/>
    <mergeCell ref="P14:P15"/>
    <mergeCell ref="A16:A21"/>
    <mergeCell ref="B16:B17"/>
    <mergeCell ref="G16:G17"/>
    <mergeCell ref="L16:L17"/>
    <mergeCell ref="M16:M17"/>
    <mergeCell ref="P20:P21"/>
    <mergeCell ref="A10:P11"/>
    <mergeCell ref="A12:P13"/>
    <mergeCell ref="R13:AJ13"/>
    <mergeCell ref="A14:A15"/>
    <mergeCell ref="B14:F14"/>
    <mergeCell ref="G14:G15"/>
    <mergeCell ref="H14:K14"/>
    <mergeCell ref="L14:L15"/>
    <mergeCell ref="M14:M15"/>
    <mergeCell ref="N14:N15"/>
    <mergeCell ref="AF14:AI14"/>
    <mergeCell ref="AJ14:AJ15"/>
    <mergeCell ref="R14:S14"/>
    <mergeCell ref="T14:W14"/>
    <mergeCell ref="X14:AA14"/>
    <mergeCell ref="AB14:AE14"/>
    <mergeCell ref="A9:P9"/>
    <mergeCell ref="A6:P6"/>
    <mergeCell ref="A7:E7"/>
    <mergeCell ref="F7:J7"/>
    <mergeCell ref="K7:P7"/>
    <mergeCell ref="A8:P8"/>
  </mergeCells>
  <dataValidations count="2">
    <dataValidation type="list" allowBlank="1" showInputMessage="1" showErrorMessage="1" sqref="F16:F29" xr:uid="{3FF6CBFC-E4D1-4F24-ACCD-4B1980B0BF15}">
      <formula1>"A,B,C"</formula1>
    </dataValidation>
    <dataValidation type="list" allowBlank="1" showInputMessage="1" showErrorMessage="1" sqref="D16:D29" xr:uid="{8587BFDA-F3FA-43C5-8AD0-9C92A14B3C97}">
      <formula1>"Unidad,Porcentaje,Monetario"</formula1>
    </dataValidation>
  </dataValidations>
  <pageMargins left="0.98425196850393692" right="0.15748031496063003" top="0.66929133858267709" bottom="0.47244094488189009" header="0.27559055118110198" footer="7.8740157480315029E-2"/>
  <pageSetup paperSize="0" scale="40" fitToWidth="0" fitToHeight="0" pageOrder="overThenDown" orientation="landscape" useFirstPageNumber="1" horizontalDpi="0" verticalDpi="0" copies="0"/>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FEFA4-3F3A-4B96-AD5D-CD40FFF5AF6A}">
  <sheetPr codeName="Hoja9">
    <pageSetUpPr fitToPage="1"/>
  </sheetPr>
  <dimension ref="A1:AMJ28"/>
  <sheetViews>
    <sheetView showGridLines="0" zoomScale="70" zoomScaleNormal="70" zoomScaleSheetLayoutView="20" workbookViewId="0"/>
  </sheetViews>
  <sheetFormatPr baseColWidth="10" defaultColWidth="11.42578125" defaultRowHeight="12.75" x14ac:dyDescent="0.2"/>
  <cols>
    <col min="1" max="1" width="29.28515625" style="213" customWidth="1"/>
    <col min="2" max="2" width="30.140625" style="213" customWidth="1"/>
    <col min="3" max="3" width="25.42578125" style="213" customWidth="1"/>
    <col min="4" max="4" width="13.140625" style="213" customWidth="1"/>
    <col min="5" max="5" width="9.85546875" style="213" customWidth="1"/>
    <col min="6" max="6" width="15.28515625" style="213" customWidth="1"/>
    <col min="7" max="7" width="57.7109375" style="213" customWidth="1"/>
    <col min="8" max="8" width="15" style="213" customWidth="1"/>
    <col min="9" max="10" width="14.7109375" style="213" customWidth="1"/>
    <col min="11" max="11" width="14.85546875" style="213" customWidth="1"/>
    <col min="12" max="12" width="22.42578125" style="213" customWidth="1"/>
    <col min="13" max="13" width="25.28515625" style="213" customWidth="1"/>
    <col min="14" max="14" width="20.85546875" style="213" customWidth="1"/>
    <col min="15" max="15" width="24.85546875" style="213" customWidth="1"/>
    <col min="16" max="16" width="21.7109375" style="213" customWidth="1"/>
    <col min="17" max="17" width="12.140625" style="49" customWidth="1"/>
    <col min="18" max="18" width="27.28515625" style="213" customWidth="1"/>
    <col min="19" max="19" width="28.5703125" style="213" customWidth="1"/>
    <col min="20" max="29" width="13.5703125" style="213" customWidth="1"/>
    <col min="30" max="30" width="14.140625" style="213" customWidth="1"/>
    <col min="31" max="31" width="15.7109375" style="213" customWidth="1"/>
    <col min="32" max="33" width="13.5703125" style="213" customWidth="1"/>
    <col min="34" max="34" width="15.7109375" style="213" customWidth="1"/>
    <col min="35" max="37" width="13.5703125" style="213" customWidth="1"/>
    <col min="38" max="1024" width="12.140625" style="213" customWidth="1"/>
    <col min="1025" max="1025" width="12.5703125" style="49" customWidth="1"/>
    <col min="1026" max="16384" width="11.42578125" style="49"/>
  </cols>
  <sheetData>
    <row r="1" spans="1:1024" ht="44.1" customHeight="1" x14ac:dyDescent="0.2"/>
    <row r="2" spans="1:1024" ht="44.1" customHeight="1" x14ac:dyDescent="0.2"/>
    <row r="3" spans="1:1024" ht="44.1" customHeight="1" x14ac:dyDescent="0.2"/>
    <row r="4" spans="1:1024" ht="44.1" customHeight="1" thickBot="1" x14ac:dyDescent="0.25"/>
    <row r="5" spans="1:1024" s="213" customFormat="1" ht="44.1" customHeight="1" thickBot="1" x14ac:dyDescent="0.25">
      <c r="A5" s="716" t="s">
        <v>32</v>
      </c>
      <c r="B5" s="717"/>
      <c r="C5" s="717"/>
      <c r="D5" s="717"/>
      <c r="E5" s="718"/>
      <c r="F5" s="717"/>
      <c r="G5" s="717"/>
      <c r="H5" s="718"/>
      <c r="I5" s="718"/>
      <c r="J5" s="718"/>
      <c r="K5" s="718"/>
      <c r="L5" s="718"/>
      <c r="M5" s="717"/>
      <c r="N5" s="717"/>
      <c r="O5" s="717"/>
      <c r="P5" s="719"/>
      <c r="Q5" s="49"/>
      <c r="T5" s="368"/>
      <c r="U5" s="368"/>
      <c r="V5" s="368"/>
      <c r="W5" s="368"/>
      <c r="X5" s="368"/>
      <c r="Y5" s="368"/>
      <c r="Z5" s="368"/>
      <c r="AA5" s="368"/>
      <c r="AB5" s="368"/>
      <c r="AC5" s="368"/>
      <c r="AD5" s="368"/>
      <c r="AE5" s="368"/>
      <c r="AF5" s="368"/>
      <c r="AG5" s="368"/>
      <c r="AH5" s="368"/>
      <c r="AI5" s="368"/>
      <c r="AJ5" s="368"/>
    </row>
    <row r="6" spans="1:1024" s="213" customFormat="1" ht="135" customHeight="1" thickBot="1" x14ac:dyDescent="0.25">
      <c r="A6" s="720" t="s">
        <v>866</v>
      </c>
      <c r="B6" s="720"/>
      <c r="C6" s="720"/>
      <c r="D6" s="720"/>
      <c r="E6" s="721"/>
      <c r="F6" s="720" t="s">
        <v>867</v>
      </c>
      <c r="G6" s="720"/>
      <c r="H6" s="721"/>
      <c r="I6" s="721"/>
      <c r="J6" s="721"/>
      <c r="K6" s="722" t="s">
        <v>868</v>
      </c>
      <c r="L6" s="723"/>
      <c r="M6" s="724"/>
      <c r="N6" s="724"/>
      <c r="O6" s="724"/>
      <c r="P6" s="725"/>
      <c r="Q6" s="49"/>
      <c r="T6" s="368"/>
      <c r="U6" s="368"/>
      <c r="V6" s="368"/>
      <c r="W6" s="368"/>
      <c r="X6" s="368"/>
      <c r="Y6" s="368"/>
      <c r="Z6" s="368"/>
      <c r="AA6" s="368"/>
      <c r="AB6" s="368"/>
      <c r="AC6" s="368"/>
      <c r="AD6" s="368"/>
      <c r="AE6" s="368"/>
      <c r="AF6" s="368"/>
      <c r="AG6" s="368"/>
      <c r="AH6" s="368"/>
      <c r="AI6" s="368"/>
      <c r="AJ6" s="368"/>
    </row>
    <row r="7" spans="1:1024" ht="13.5" thickBot="1" x14ac:dyDescent="0.25">
      <c r="A7" s="645" t="s">
        <v>36</v>
      </c>
      <c r="B7" s="646"/>
      <c r="C7" s="646"/>
      <c r="D7" s="646"/>
      <c r="E7" s="726"/>
      <c r="F7" s="646"/>
      <c r="G7" s="646"/>
      <c r="H7" s="726"/>
      <c r="I7" s="726"/>
      <c r="J7" s="726"/>
      <c r="K7" s="726"/>
      <c r="L7" s="726"/>
      <c r="M7" s="646"/>
      <c r="N7" s="646"/>
      <c r="O7" s="646"/>
      <c r="P7" s="647"/>
      <c r="T7" s="368"/>
      <c r="U7" s="368"/>
      <c r="V7" s="368"/>
      <c r="W7" s="368"/>
      <c r="X7" s="368"/>
      <c r="Y7" s="368"/>
      <c r="Z7" s="368"/>
      <c r="AA7" s="368"/>
      <c r="AB7" s="368"/>
      <c r="AC7" s="368"/>
      <c r="AD7" s="368"/>
      <c r="AE7" s="368"/>
      <c r="AF7" s="368"/>
      <c r="AG7" s="368"/>
      <c r="AH7" s="368"/>
      <c r="AI7" s="368"/>
      <c r="AJ7" s="368"/>
    </row>
    <row r="8" spans="1:1024" s="215" customFormat="1" ht="18" customHeight="1" x14ac:dyDescent="0.2">
      <c r="A8" s="712" t="s">
        <v>869</v>
      </c>
      <c r="B8" s="713"/>
      <c r="C8" s="713"/>
      <c r="D8" s="713"/>
      <c r="E8" s="714"/>
      <c r="F8" s="713"/>
      <c r="G8" s="713"/>
      <c r="H8" s="714"/>
      <c r="I8" s="714"/>
      <c r="J8" s="714"/>
      <c r="K8" s="714"/>
      <c r="L8" s="714"/>
      <c r="M8" s="713"/>
      <c r="N8" s="713"/>
      <c r="O8" s="713"/>
      <c r="P8" s="715"/>
      <c r="Q8" s="49"/>
    </row>
    <row r="9" spans="1:1024" s="215" customFormat="1" ht="20.100000000000001" customHeight="1" x14ac:dyDescent="0.25">
      <c r="A9" s="727" t="s">
        <v>38</v>
      </c>
      <c r="B9" s="728"/>
      <c r="C9" s="728"/>
      <c r="D9" s="728"/>
      <c r="E9" s="729"/>
      <c r="F9" s="728"/>
      <c r="G9" s="728"/>
      <c r="H9" s="729"/>
      <c r="I9" s="729"/>
      <c r="J9" s="729"/>
      <c r="K9" s="729"/>
      <c r="L9" s="729"/>
      <c r="M9" s="728"/>
      <c r="N9" s="728"/>
      <c r="O9" s="728"/>
      <c r="P9" s="730"/>
      <c r="Q9" s="49"/>
      <c r="R9"/>
      <c r="S9"/>
    </row>
    <row r="10" spans="1:1024" s="215" customFormat="1" ht="12" customHeight="1" thickBot="1" x14ac:dyDescent="0.25">
      <c r="A10" s="727"/>
      <c r="B10" s="728"/>
      <c r="C10" s="728"/>
      <c r="D10" s="728"/>
      <c r="E10" s="729"/>
      <c r="F10" s="728"/>
      <c r="G10" s="728"/>
      <c r="H10" s="729"/>
      <c r="I10" s="729"/>
      <c r="J10" s="729"/>
      <c r="K10" s="729"/>
      <c r="L10" s="729"/>
      <c r="M10" s="728"/>
      <c r="N10" s="728"/>
      <c r="O10" s="728"/>
      <c r="P10" s="730"/>
      <c r="Q10" s="49"/>
    </row>
    <row r="11" spans="1:1024" s="215" customFormat="1" ht="14.45" customHeight="1" x14ac:dyDescent="0.2">
      <c r="A11" s="727" t="s">
        <v>557</v>
      </c>
      <c r="B11" s="728"/>
      <c r="C11" s="728"/>
      <c r="D11" s="728"/>
      <c r="E11" s="729"/>
      <c r="F11" s="728"/>
      <c r="G11" s="728"/>
      <c r="H11" s="729"/>
      <c r="I11" s="729"/>
      <c r="J11" s="729"/>
      <c r="K11" s="729"/>
      <c r="L11" s="729"/>
      <c r="M11" s="728"/>
      <c r="N11" s="728"/>
      <c r="O11" s="728"/>
      <c r="P11" s="730"/>
      <c r="Q11" s="49"/>
      <c r="R11" s="667" t="s">
        <v>40</v>
      </c>
      <c r="S11" s="668"/>
      <c r="T11" s="669"/>
      <c r="U11" s="669"/>
      <c r="V11" s="669"/>
      <c r="W11" s="669"/>
      <c r="X11" s="669"/>
      <c r="Y11" s="669"/>
      <c r="Z11" s="669"/>
      <c r="AA11" s="669"/>
      <c r="AB11" s="669"/>
      <c r="AC11" s="669"/>
      <c r="AD11" s="669"/>
      <c r="AE11" s="669"/>
      <c r="AF11" s="669"/>
      <c r="AG11" s="669"/>
      <c r="AH11" s="669"/>
      <c r="AI11" s="669"/>
      <c r="AJ11" s="670"/>
      <c r="AK11" s="322"/>
    </row>
    <row r="12" spans="1:1024" s="215" customFormat="1" ht="7.5" customHeight="1" thickBot="1" x14ac:dyDescent="0.25">
      <c r="A12" s="731"/>
      <c r="B12" s="732"/>
      <c r="C12" s="732"/>
      <c r="D12" s="732"/>
      <c r="E12" s="733"/>
      <c r="F12" s="732"/>
      <c r="G12" s="732"/>
      <c r="H12" s="733"/>
      <c r="I12" s="733"/>
      <c r="J12" s="733"/>
      <c r="K12" s="733"/>
      <c r="L12" s="733"/>
      <c r="M12" s="732"/>
      <c r="N12" s="732"/>
      <c r="O12" s="732"/>
      <c r="P12" s="734"/>
      <c r="Q12" s="49"/>
      <c r="R12" s="671"/>
      <c r="S12" s="672"/>
      <c r="T12" s="673"/>
      <c r="U12" s="673"/>
      <c r="V12" s="673"/>
      <c r="W12" s="673"/>
      <c r="X12" s="673"/>
      <c r="Y12" s="673"/>
      <c r="Z12" s="673"/>
      <c r="AA12" s="673"/>
      <c r="AB12" s="673"/>
      <c r="AC12" s="673"/>
      <c r="AD12" s="673"/>
      <c r="AE12" s="673"/>
      <c r="AF12" s="673"/>
      <c r="AG12" s="673"/>
      <c r="AH12" s="673"/>
      <c r="AI12" s="673"/>
      <c r="AJ12" s="674"/>
      <c r="AK12" s="322"/>
    </row>
    <row r="13" spans="1:1024" ht="13.5" thickBot="1" x14ac:dyDescent="0.25">
      <c r="A13" s="675" t="s">
        <v>41</v>
      </c>
      <c r="B13" s="675" t="s">
        <v>42</v>
      </c>
      <c r="C13" s="675"/>
      <c r="D13" s="675"/>
      <c r="E13" s="677"/>
      <c r="F13" s="675"/>
      <c r="G13" s="675" t="s">
        <v>43</v>
      </c>
      <c r="H13" s="677" t="s">
        <v>44</v>
      </c>
      <c r="I13" s="677"/>
      <c r="J13" s="677"/>
      <c r="K13" s="677"/>
      <c r="L13" s="679" t="s">
        <v>45</v>
      </c>
      <c r="M13" s="675" t="s">
        <v>46</v>
      </c>
      <c r="N13" s="675" t="s">
        <v>47</v>
      </c>
      <c r="O13" s="675" t="s">
        <v>48</v>
      </c>
      <c r="P13" s="676" t="s">
        <v>49</v>
      </c>
      <c r="R13" s="684" t="s">
        <v>42</v>
      </c>
      <c r="S13" s="684"/>
      <c r="T13" s="680" t="s">
        <v>50</v>
      </c>
      <c r="U13" s="680"/>
      <c r="V13" s="680"/>
      <c r="W13" s="680"/>
      <c r="X13" s="680" t="s">
        <v>51</v>
      </c>
      <c r="Y13" s="680"/>
      <c r="Z13" s="680"/>
      <c r="AA13" s="680"/>
      <c r="AB13" s="680" t="s">
        <v>52</v>
      </c>
      <c r="AC13" s="680"/>
      <c r="AD13" s="680"/>
      <c r="AE13" s="680"/>
      <c r="AF13" s="680" t="s">
        <v>53</v>
      </c>
      <c r="AG13" s="680"/>
      <c r="AH13" s="680"/>
      <c r="AI13" s="680"/>
      <c r="AJ13" s="681" t="s">
        <v>54</v>
      </c>
      <c r="AMJ13" s="49"/>
    </row>
    <row r="14" spans="1:1024" s="215" customFormat="1" ht="26.25" thickBot="1" x14ac:dyDescent="0.25">
      <c r="A14" s="676"/>
      <c r="B14" s="262" t="s">
        <v>55</v>
      </c>
      <c r="C14" s="262" t="s">
        <v>56</v>
      </c>
      <c r="D14" s="262" t="s">
        <v>57</v>
      </c>
      <c r="E14" s="264" t="s">
        <v>58</v>
      </c>
      <c r="F14" s="262" t="s">
        <v>59</v>
      </c>
      <c r="G14" s="676"/>
      <c r="H14" s="264" t="s">
        <v>60</v>
      </c>
      <c r="I14" s="264" t="s">
        <v>61</v>
      </c>
      <c r="J14" s="264" t="s">
        <v>62</v>
      </c>
      <c r="K14" s="264" t="s">
        <v>63</v>
      </c>
      <c r="L14" s="735"/>
      <c r="M14" s="676"/>
      <c r="N14" s="676"/>
      <c r="O14" s="676"/>
      <c r="P14" s="744"/>
      <c r="Q14" s="49"/>
      <c r="R14" s="217" t="s">
        <v>55</v>
      </c>
      <c r="S14" s="217" t="s">
        <v>56</v>
      </c>
      <c r="T14" s="219" t="s">
        <v>64</v>
      </c>
      <c r="U14" s="219" t="s">
        <v>65</v>
      </c>
      <c r="V14" s="219" t="s">
        <v>66</v>
      </c>
      <c r="W14" s="218" t="s">
        <v>67</v>
      </c>
      <c r="X14" s="219" t="s">
        <v>68</v>
      </c>
      <c r="Y14" s="219" t="s">
        <v>69</v>
      </c>
      <c r="Z14" s="219" t="s">
        <v>70</v>
      </c>
      <c r="AA14" s="218" t="s">
        <v>71</v>
      </c>
      <c r="AB14" s="219" t="s">
        <v>72</v>
      </c>
      <c r="AC14" s="219" t="s">
        <v>73</v>
      </c>
      <c r="AD14" s="219" t="s">
        <v>74</v>
      </c>
      <c r="AE14" s="218" t="s">
        <v>75</v>
      </c>
      <c r="AF14" s="219" t="s">
        <v>76</v>
      </c>
      <c r="AG14" s="219" t="s">
        <v>77</v>
      </c>
      <c r="AH14" s="219" t="s">
        <v>78</v>
      </c>
      <c r="AI14" s="218" t="s">
        <v>79</v>
      </c>
      <c r="AJ14" s="681"/>
    </row>
    <row r="15" spans="1:1024" s="215" customFormat="1" ht="100.5" customHeight="1" thickBot="1" x14ac:dyDescent="0.25">
      <c r="A15" s="736" t="s">
        <v>870</v>
      </c>
      <c r="B15" s="371" t="s">
        <v>871</v>
      </c>
      <c r="C15" s="371" t="s">
        <v>872</v>
      </c>
      <c r="D15" s="371" t="s">
        <v>83</v>
      </c>
      <c r="E15" s="372">
        <f>+AJ15</f>
        <v>1800</v>
      </c>
      <c r="F15" s="373" t="s">
        <v>84</v>
      </c>
      <c r="G15" s="286" t="s">
        <v>873</v>
      </c>
      <c r="H15" s="372">
        <f>+W15</f>
        <v>420</v>
      </c>
      <c r="I15" s="372">
        <f>+AA15</f>
        <v>550</v>
      </c>
      <c r="J15" s="372">
        <f>+AE15</f>
        <v>330</v>
      </c>
      <c r="K15" s="372">
        <f>+AI15</f>
        <v>500</v>
      </c>
      <c r="L15" s="374">
        <v>117511838.75424927</v>
      </c>
      <c r="M15" s="739" t="s">
        <v>874</v>
      </c>
      <c r="N15" s="741" t="s">
        <v>875</v>
      </c>
      <c r="O15" s="286" t="s">
        <v>876</v>
      </c>
      <c r="P15" s="375"/>
      <c r="Q15" s="49"/>
      <c r="R15" s="371" t="s">
        <v>871</v>
      </c>
      <c r="S15" s="371" t="s">
        <v>872</v>
      </c>
      <c r="T15" s="376">
        <v>150</v>
      </c>
      <c r="U15" s="376">
        <v>120</v>
      </c>
      <c r="V15" s="376">
        <v>150</v>
      </c>
      <c r="W15" s="377">
        <f>+IF($D15="Porcentaje",IF(AND(T15&lt;&gt;"",U15="",V15=""),T15,IF(AND(T15&lt;&gt;"",U15&lt;&gt;"",V15=""),U15,IF(AND(T15&lt;&gt;"",U15&lt;&gt;"",V15&lt;&gt;""),V15,0))),SUM(T15:V15))</f>
        <v>420</v>
      </c>
      <c r="X15" s="376">
        <v>200</v>
      </c>
      <c r="Y15" s="376">
        <v>130</v>
      </c>
      <c r="Z15" s="376">
        <v>220</v>
      </c>
      <c r="AA15" s="377">
        <f>+IF($D15="Porcentaje",IF(AND(X15&lt;&gt;"",Y15="",Z15=""),X15,IF(AND(X15&lt;&gt;"",Y15&lt;&gt;"",Z15=""),Y15,IF(AND(X15&lt;&gt;"",Y15&lt;&gt;"",Z15&lt;&gt;""),Z15,0))),SUM(X15:Z15))</f>
        <v>550</v>
      </c>
      <c r="AB15" s="376">
        <v>110</v>
      </c>
      <c r="AC15" s="376">
        <v>100</v>
      </c>
      <c r="AD15" s="376">
        <v>120</v>
      </c>
      <c r="AE15" s="377">
        <f>+IF($D15="Porcentaje",IF(AND(AB15&lt;&gt;"",AC15="",AD15=""),AB15,IF(AND(AB15&lt;&gt;"",AC15&lt;&gt;"",AD15=""),AC15,IF(AND(AB15&lt;&gt;"",AC15&lt;&gt;"",AD15&lt;&gt;""),AD15,0))),SUM(AB15:AD15))</f>
        <v>330</v>
      </c>
      <c r="AF15" s="376">
        <v>120</v>
      </c>
      <c r="AG15" s="376">
        <v>130</v>
      </c>
      <c r="AH15" s="376">
        <v>250</v>
      </c>
      <c r="AI15" s="377">
        <f>+IF($D15="Porcentaje",IF(AND(AF15&lt;&gt;"",AG15="",AH15=""),AF15,IF(AND(AF15&lt;&gt;"",AG15&lt;&gt;"",AH15=""),AG15,IF(AND(AF15&lt;&gt;"",AG15&lt;&gt;"",AH15&lt;&gt;""),AH15,0))),SUM(AF15:AH15))</f>
        <v>500</v>
      </c>
      <c r="AJ15" s="377">
        <f>+IFERROR(IF(D15="Porcentaje",IF(AND(COUNT(T15:V15)&gt;=0,COUNT(X15:Z15)=0,COUNT(AB15:AD15)=0,COUNT(AF15:AH15)=0),W15,IF(AND(COUNT(T15:V15)&gt;=1,COUNT(X15:Z15)&gt;=1,COUNT(AB15:AD15)=0,COUNT(AF15:AH15)=0),AA15,IF(AND(COUNT(T15:V15)&gt;=1,COUNT(X15:Z15)&gt;=1,COUNT(AB15:AD15)&gt;=1,COUNT(AF15:AH15)=0),AE15,IF(AND(COUNT(T15:V15)&gt;=1,COUNT(X15:Z15)&gt;=1,COUNT(AB15:AD15)&gt;=1,COUNT(AF15:AH15)&gt;=1),AI15,"-")))),SUM(W15,AA15,AE15,AI15)),"-")</f>
        <v>1800</v>
      </c>
    </row>
    <row r="16" spans="1:1024" ht="152.25" customHeight="1" thickBot="1" x14ac:dyDescent="0.25">
      <c r="A16" s="737"/>
      <c r="B16" s="371" t="s">
        <v>877</v>
      </c>
      <c r="C16" s="371" t="s">
        <v>878</v>
      </c>
      <c r="D16" s="371" t="s">
        <v>83</v>
      </c>
      <c r="E16" s="372">
        <f>+AJ16</f>
        <v>2150</v>
      </c>
      <c r="F16" s="373" t="s">
        <v>84</v>
      </c>
      <c r="G16" s="286" t="s">
        <v>879</v>
      </c>
      <c r="H16" s="372">
        <f>+W16</f>
        <v>520</v>
      </c>
      <c r="I16" s="372">
        <f>+AA16</f>
        <v>500</v>
      </c>
      <c r="J16" s="372">
        <f>+AE16</f>
        <v>475</v>
      </c>
      <c r="K16" s="372">
        <f>+AI16</f>
        <v>655</v>
      </c>
      <c r="L16" s="374">
        <v>58755919.384027325</v>
      </c>
      <c r="M16" s="740"/>
      <c r="N16" s="742"/>
      <c r="O16" s="286" t="s">
        <v>880</v>
      </c>
      <c r="P16" s="375"/>
      <c r="R16" s="371" t="s">
        <v>877</v>
      </c>
      <c r="S16" s="371" t="s">
        <v>878</v>
      </c>
      <c r="T16" s="376">
        <v>120</v>
      </c>
      <c r="U16" s="376">
        <v>150</v>
      </c>
      <c r="V16" s="376">
        <v>250</v>
      </c>
      <c r="W16" s="377">
        <f>+IF($D16="Porcentaje",IF(AND(T16&lt;&gt;"",U16="",V16=""),T16,IF(AND(T16&lt;&gt;"",U16&lt;&gt;"",V16=""),U16,IF(AND(T16&lt;&gt;"",U16&lt;&gt;"",V16&lt;&gt;""),V16,0))),SUM(T16:V16))</f>
        <v>520</v>
      </c>
      <c r="X16" s="376">
        <v>125</v>
      </c>
      <c r="Y16" s="376">
        <v>200</v>
      </c>
      <c r="Z16" s="376">
        <v>175</v>
      </c>
      <c r="AA16" s="377">
        <f>+IF($D16="Porcentaje",IF(AND(X16&lt;&gt;"",Y16="",Z16=""),X16,IF(AND(X16&lt;&gt;"",Y16&lt;&gt;"",Z16=""),Y16,IF(AND(X16&lt;&gt;"",Y16&lt;&gt;"",Z16&lt;&gt;""),Z16,0))),SUM(X16:Z16))</f>
        <v>500</v>
      </c>
      <c r="AB16" s="376">
        <v>115</v>
      </c>
      <c r="AC16" s="376">
        <v>175</v>
      </c>
      <c r="AD16" s="376">
        <v>185</v>
      </c>
      <c r="AE16" s="377">
        <f>+IF($D16="Porcentaje",IF(AND(AB16&lt;&gt;"",AC16="",AD16=""),AB16,IF(AND(AB16&lt;&gt;"",AC16&lt;&gt;"",AD16=""),AC16,IF(AND(AB16&lt;&gt;"",AC16&lt;&gt;"",AD16&lt;&gt;""),AD16,0))),SUM(AB16:AD16))</f>
        <v>475</v>
      </c>
      <c r="AF16" s="376">
        <v>190</v>
      </c>
      <c r="AG16" s="376">
        <v>200</v>
      </c>
      <c r="AH16" s="376">
        <v>265</v>
      </c>
      <c r="AI16" s="377">
        <f>+IF($D16="Porcentaje",IF(AND(AF16&lt;&gt;"",AG16="",AH16=""),AF16,IF(AND(AF16&lt;&gt;"",AG16&lt;&gt;"",AH16=""),AG16,IF(AND(AF16&lt;&gt;"",AG16&lt;&gt;"",AH16&lt;&gt;""),AH16,0))),SUM(AF16:AH16))</f>
        <v>655</v>
      </c>
      <c r="AJ16" s="377">
        <f>+IFERROR(IF(D16="Porcentaje",IF(AND(COUNT(T16:V16)&gt;=0,COUNT(X16:Z16)=0,COUNT(AB16:AD16)=0,COUNT(AF16:AH16)=0),W16,IF(AND(COUNT(T16:V16)&gt;=1,COUNT(X16:Z16)&gt;=1,COUNT(AB16:AD16)=0,COUNT(AF16:AH16)=0),AA16,IF(AND(COUNT(T16:V16)&gt;=1,COUNT(X16:Z16)&gt;=1,COUNT(AB16:AD16)&gt;=1,COUNT(AF16:AH16)=0),AE16,IF(AND(COUNT(T16:V16)&gt;=1,COUNT(X16:Z16)&gt;=1,COUNT(AB16:AD16)&gt;=1,COUNT(AF16:AH16)&gt;=1),AI16,"-")))),SUM(W16,AA16,AE16,AI16)),"-")</f>
        <v>2150</v>
      </c>
    </row>
    <row r="17" spans="1:36" ht="188.25" customHeight="1" thickBot="1" x14ac:dyDescent="0.25">
      <c r="A17" s="737"/>
      <c r="B17" s="371" t="s">
        <v>881</v>
      </c>
      <c r="C17" s="378" t="s">
        <v>882</v>
      </c>
      <c r="D17" s="371" t="s">
        <v>83</v>
      </c>
      <c r="E17" s="372">
        <f>+AJ17</f>
        <v>2</v>
      </c>
      <c r="F17" s="373" t="s">
        <v>84</v>
      </c>
      <c r="G17" s="286" t="s">
        <v>632</v>
      </c>
      <c r="H17" s="372">
        <f>+W17</f>
        <v>1</v>
      </c>
      <c r="I17" s="372">
        <f>+AA17</f>
        <v>0</v>
      </c>
      <c r="J17" s="372">
        <f>+AE17</f>
        <v>1</v>
      </c>
      <c r="K17" s="372">
        <f>+AI17</f>
        <v>0</v>
      </c>
      <c r="L17" s="374">
        <v>9792653.2237685435</v>
      </c>
      <c r="M17" s="740"/>
      <c r="N17" s="742"/>
      <c r="O17" s="379" t="s">
        <v>883</v>
      </c>
      <c r="P17" s="375"/>
      <c r="R17" s="380" t="s">
        <v>630</v>
      </c>
      <c r="S17" s="378" t="s">
        <v>631</v>
      </c>
      <c r="T17" s="376">
        <v>0</v>
      </c>
      <c r="U17" s="376">
        <v>0</v>
      </c>
      <c r="V17" s="376">
        <v>1</v>
      </c>
      <c r="W17" s="377">
        <f>+IF($D17="Porcentaje",IF(AND(T17&lt;&gt;"",U17="",V17=""),T17,IF(AND(T17&lt;&gt;"",U17&lt;&gt;"",V17=""),U17,IF(AND(T17&lt;&gt;"",U17&lt;&gt;"",V17&lt;&gt;""),V17,0))),SUM(T17:V17))</f>
        <v>1</v>
      </c>
      <c r="X17" s="376">
        <v>0</v>
      </c>
      <c r="Y17" s="376">
        <v>0</v>
      </c>
      <c r="Z17" s="376">
        <v>0</v>
      </c>
      <c r="AA17" s="377">
        <f>+IF($D17="Porcentaje",IF(AND(X17&lt;&gt;"",Y17="",Z17=""),X17,IF(AND(X17&lt;&gt;"",Y17&lt;&gt;"",Z17=""),Y17,IF(AND(X17&lt;&gt;"",Y17&lt;&gt;"",Z17&lt;&gt;""),Z17,0))),SUM(X17:Z17))</f>
        <v>0</v>
      </c>
      <c r="AB17" s="376">
        <v>1</v>
      </c>
      <c r="AC17" s="376">
        <v>0</v>
      </c>
      <c r="AD17" s="376">
        <v>0</v>
      </c>
      <c r="AE17" s="377">
        <f>+IF($D17="Porcentaje",IF(AND(AB17&lt;&gt;"",AC17="",AD17=""),AB17,IF(AND(AB17&lt;&gt;"",AC17&lt;&gt;"",AD17=""),AC17,IF(AND(AB17&lt;&gt;"",AC17&lt;&gt;"",AD17&lt;&gt;""),AD17,0))),SUM(AB17:AD17))</f>
        <v>1</v>
      </c>
      <c r="AF17" s="376">
        <v>0</v>
      </c>
      <c r="AG17" s="376">
        <v>0</v>
      </c>
      <c r="AH17" s="376">
        <v>0</v>
      </c>
      <c r="AI17" s="377">
        <f>+IF($D17="Porcentaje",IF(AND(AF17&lt;&gt;"",AG17="",AH17=""),AF17,IF(AND(AF17&lt;&gt;"",AG17&lt;&gt;"",AH17=""),AG17,IF(AND(AF17&lt;&gt;"",AG17&lt;&gt;"",AH17&lt;&gt;""),AH17,0))),SUM(AF17:AH17))</f>
        <v>0</v>
      </c>
      <c r="AJ17" s="377">
        <f>+IFERROR(IF(D17="Porcentaje",IF(AND(COUNT(T17:V17)&gt;=0,COUNT(X17:Z17)=0,COUNT(AB17:AD17)=0,COUNT(AF17:AH17)=0),W17,IF(AND(COUNT(T17:V17)&gt;=1,COUNT(X17:Z17)&gt;=1,COUNT(AB17:AD17)=0,COUNT(AF17:AH17)=0),AA17,IF(AND(COUNT(T17:V17)&gt;=1,COUNT(X17:Z17)&gt;=1,COUNT(AB17:AD17)&gt;=1,COUNT(AF17:AH17)=0),AE17,IF(AND(COUNT(T17:V17)&gt;=1,COUNT(X17:Z17)&gt;=1,COUNT(AB17:AD17)&gt;=1,COUNT(AF17:AH17)&gt;=1),AI17,"-")))),SUM(W17,AA17,AE17,AI17)),"-")</f>
        <v>2</v>
      </c>
    </row>
    <row r="18" spans="1:36" s="213" customFormat="1" ht="181.5" customHeight="1" thickBot="1" x14ac:dyDescent="0.25">
      <c r="A18" s="738"/>
      <c r="B18" s="371" t="s">
        <v>884</v>
      </c>
      <c r="C18" s="381" t="s">
        <v>885</v>
      </c>
      <c r="D18" s="371" t="s">
        <v>83</v>
      </c>
      <c r="E18" s="372">
        <f>+AJ18</f>
        <v>2</v>
      </c>
      <c r="F18" s="373" t="s">
        <v>84</v>
      </c>
      <c r="G18" s="379" t="s">
        <v>886</v>
      </c>
      <c r="H18" s="372">
        <f>+W18</f>
        <v>0</v>
      </c>
      <c r="I18" s="372">
        <f>+AA18</f>
        <v>1</v>
      </c>
      <c r="J18" s="372">
        <f>+AE18</f>
        <v>0</v>
      </c>
      <c r="K18" s="372">
        <f>+AI18</f>
        <v>1</v>
      </c>
      <c r="L18" s="374">
        <v>9792653.2237685435</v>
      </c>
      <c r="M18" s="740"/>
      <c r="N18" s="743"/>
      <c r="O18" s="379" t="s">
        <v>883</v>
      </c>
      <c r="P18" s="375"/>
      <c r="Q18" s="49"/>
      <c r="R18" s="371" t="s">
        <v>887</v>
      </c>
      <c r="S18" s="381" t="s">
        <v>634</v>
      </c>
      <c r="T18" s="376">
        <v>0</v>
      </c>
      <c r="U18" s="376">
        <v>0</v>
      </c>
      <c r="V18" s="376">
        <v>0</v>
      </c>
      <c r="W18" s="377">
        <f>+IF($D18="Porcentaje",IF(AND(T18&lt;&gt;"",U18="",V18=""),T18,IF(AND(T18&lt;&gt;"",U18&lt;&gt;"",V18=""),U18,IF(AND(T18&lt;&gt;"",U18&lt;&gt;"",V18&lt;&gt;""),V18,0))),SUM(T18:V18))</f>
        <v>0</v>
      </c>
      <c r="X18" s="376">
        <v>0</v>
      </c>
      <c r="Y18" s="376">
        <v>1</v>
      </c>
      <c r="Z18" s="376">
        <v>0</v>
      </c>
      <c r="AA18" s="377">
        <f>+IF($D18="Porcentaje",IF(AND(X18&lt;&gt;"",Y18="",Z18=""),X18,IF(AND(X18&lt;&gt;"",Y18&lt;&gt;"",Z18=""),Y18,IF(AND(X18&lt;&gt;"",Y18&lt;&gt;"",Z18&lt;&gt;""),Z18,0))),SUM(X18:Z18))</f>
        <v>1</v>
      </c>
      <c r="AB18" s="376">
        <v>0</v>
      </c>
      <c r="AC18" s="376">
        <v>0</v>
      </c>
      <c r="AD18" s="376">
        <v>0</v>
      </c>
      <c r="AE18" s="377">
        <f>+IF($D18="Porcentaje",IF(AND(AB18&lt;&gt;"",AC18="",AD18=""),AB18,IF(AND(AB18&lt;&gt;"",AC18&lt;&gt;"",AD18=""),AC18,IF(AND(AB18&lt;&gt;"",AC18&lt;&gt;"",AD18&lt;&gt;""),AD18,0))),SUM(AB18:AD18))</f>
        <v>0</v>
      </c>
      <c r="AF18" s="376">
        <v>0</v>
      </c>
      <c r="AG18" s="376">
        <v>0</v>
      </c>
      <c r="AH18" s="376">
        <v>1</v>
      </c>
      <c r="AI18" s="377">
        <f>+IF($D18="Porcentaje",IF(AND(AF18&lt;&gt;"",AG18="",AH18=""),AF18,IF(AND(AF18&lt;&gt;"",AG18&lt;&gt;"",AH18=""),AG18,IF(AND(AF18&lt;&gt;"",AG18&lt;&gt;"",AH18&lt;&gt;""),AH18,0))),SUM(AF18:AH18))</f>
        <v>1</v>
      </c>
      <c r="AJ18" s="377">
        <f>+IFERROR(IF(D18="Porcentaje",IF(AND(COUNT(T18:V18)&gt;=0,COUNT(X18:Z18)=0,COUNT(AB18:AD18)=0,COUNT(AF18:AH18)=0),W18,IF(AND(COUNT(T18:V18)&gt;=1,COUNT(X18:Z18)&gt;=1,COUNT(AB18:AD18)=0,COUNT(AF18:AH18)=0),AA18,IF(AND(COUNT(T18:V18)&gt;=1,COUNT(X18:Z18)&gt;=1,COUNT(AB18:AD18)&gt;=1,COUNT(AF18:AH18)=0),AE18,IF(AND(COUNT(T18:V18)&gt;=1,COUNT(X18:Z18)&gt;=1,COUNT(AB18:AD18)&gt;=1,COUNT(AF18:AH18)&gt;=1),AI18,"-")))),SUM(W18,AA18,AE18,AI18)),"-")</f>
        <v>2</v>
      </c>
    </row>
    <row r="19" spans="1:36" s="213" customFormat="1" ht="15" x14ac:dyDescent="0.25">
      <c r="E19" s="368"/>
      <c r="H19" s="368"/>
      <c r="I19" s="368"/>
      <c r="J19" s="368"/>
      <c r="K19" s="368"/>
      <c r="L19" s="382"/>
      <c r="Q19" s="49"/>
      <c r="T19" s="368"/>
      <c r="U19" s="368"/>
      <c r="V19" s="368"/>
      <c r="W19" s="368"/>
      <c r="X19" s="368"/>
      <c r="Y19" s="368"/>
      <c r="Z19" s="368"/>
      <c r="AA19" s="368"/>
      <c r="AB19" s="368"/>
      <c r="AC19" s="368"/>
      <c r="AD19" s="368"/>
      <c r="AE19" s="368"/>
      <c r="AF19" s="368"/>
      <c r="AG19" s="368"/>
      <c r="AH19" s="368"/>
      <c r="AI19" s="368"/>
      <c r="AJ19" s="368"/>
    </row>
    <row r="20" spans="1:36" s="213" customFormat="1" ht="15" x14ac:dyDescent="0.25">
      <c r="E20" s="368"/>
      <c r="H20" s="368"/>
      <c r="I20" s="368"/>
      <c r="J20" s="368"/>
      <c r="K20" s="368"/>
      <c r="L20" s="382"/>
      <c r="Q20" s="49"/>
      <c r="T20" s="368"/>
      <c r="U20" s="368"/>
      <c r="V20" s="368"/>
      <c r="W20" s="368"/>
      <c r="X20" s="368"/>
      <c r="Y20" s="368"/>
      <c r="Z20" s="368"/>
      <c r="AA20" s="368"/>
      <c r="AB20" s="368"/>
      <c r="AC20" s="368"/>
      <c r="AD20" s="368"/>
      <c r="AE20" s="368"/>
      <c r="AF20" s="368"/>
      <c r="AG20" s="368"/>
      <c r="AH20" s="368"/>
      <c r="AI20" s="368"/>
      <c r="AJ20" s="368"/>
    </row>
    <row r="21" spans="1:36" s="213" customFormat="1" x14ac:dyDescent="0.2">
      <c r="E21" s="368"/>
      <c r="H21" s="368"/>
      <c r="I21" s="368"/>
      <c r="J21" s="368"/>
      <c r="K21" s="368"/>
      <c r="L21" s="368"/>
      <c r="Q21" s="49"/>
      <c r="T21" s="368"/>
      <c r="U21" s="368"/>
      <c r="V21" s="368"/>
      <c r="W21" s="368"/>
      <c r="X21" s="368"/>
      <c r="Y21" s="368"/>
      <c r="Z21" s="368"/>
      <c r="AA21" s="368"/>
      <c r="AB21" s="368"/>
      <c r="AC21" s="368"/>
      <c r="AD21" s="368"/>
      <c r="AE21" s="368"/>
      <c r="AF21" s="368"/>
      <c r="AG21" s="368"/>
      <c r="AH21" s="368"/>
      <c r="AI21" s="368"/>
      <c r="AJ21" s="368"/>
    </row>
    <row r="22" spans="1:36" s="213" customFormat="1" x14ac:dyDescent="0.2">
      <c r="E22" s="368"/>
      <c r="H22" s="368"/>
      <c r="I22" s="368"/>
      <c r="J22" s="368"/>
      <c r="K22" s="368"/>
      <c r="L22" s="368"/>
      <c r="Q22" s="49"/>
      <c r="T22" s="368"/>
      <c r="U22" s="368"/>
      <c r="V22" s="368"/>
      <c r="W22" s="368"/>
      <c r="X22" s="368"/>
      <c r="Y22" s="368"/>
      <c r="Z22" s="368"/>
      <c r="AA22" s="368"/>
      <c r="AB22" s="368"/>
      <c r="AC22" s="368"/>
      <c r="AD22" s="368"/>
      <c r="AE22" s="368"/>
      <c r="AF22" s="368"/>
      <c r="AG22" s="368"/>
      <c r="AH22" s="368"/>
      <c r="AI22" s="368"/>
      <c r="AJ22" s="368"/>
    </row>
    <row r="23" spans="1:36" s="213" customFormat="1" x14ac:dyDescent="0.2">
      <c r="E23" s="368"/>
      <c r="H23" s="368"/>
      <c r="I23" s="368"/>
      <c r="J23" s="368"/>
      <c r="K23" s="368"/>
      <c r="L23" s="368"/>
      <c r="Q23" s="49"/>
      <c r="T23" s="368"/>
      <c r="U23" s="368"/>
      <c r="V23" s="368"/>
      <c r="W23" s="368"/>
      <c r="X23" s="368"/>
      <c r="Y23" s="368"/>
      <c r="Z23" s="368"/>
      <c r="AA23" s="368"/>
      <c r="AB23" s="368"/>
      <c r="AC23" s="368"/>
      <c r="AD23" s="368"/>
      <c r="AE23" s="368"/>
      <c r="AF23" s="368"/>
      <c r="AG23" s="368"/>
      <c r="AH23" s="368"/>
      <c r="AI23" s="368"/>
      <c r="AJ23" s="368"/>
    </row>
    <row r="24" spans="1:36" s="213" customFormat="1" x14ac:dyDescent="0.2">
      <c r="E24" s="368"/>
      <c r="H24" s="368"/>
      <c r="I24" s="368"/>
      <c r="J24" s="368"/>
      <c r="K24" s="368"/>
      <c r="L24" s="368"/>
      <c r="Q24" s="49"/>
      <c r="T24" s="368"/>
      <c r="U24" s="368"/>
      <c r="V24" s="368"/>
      <c r="W24" s="368"/>
      <c r="X24" s="368"/>
      <c r="Y24" s="368"/>
      <c r="Z24" s="368"/>
      <c r="AA24" s="368"/>
      <c r="AB24" s="368"/>
      <c r="AC24" s="368"/>
      <c r="AD24" s="368"/>
      <c r="AE24" s="368"/>
      <c r="AF24" s="368"/>
      <c r="AG24" s="368"/>
      <c r="AH24" s="368"/>
      <c r="AI24" s="368"/>
      <c r="AJ24" s="368"/>
    </row>
    <row r="25" spans="1:36" s="213" customFormat="1" x14ac:dyDescent="0.2">
      <c r="E25" s="368"/>
      <c r="H25" s="368"/>
      <c r="I25" s="368"/>
      <c r="J25" s="368"/>
      <c r="K25" s="368"/>
      <c r="L25" s="368"/>
      <c r="Q25" s="49"/>
      <c r="T25" s="368"/>
      <c r="U25" s="368"/>
      <c r="V25" s="368"/>
      <c r="W25" s="368"/>
      <c r="X25" s="368"/>
      <c r="Y25" s="368"/>
      <c r="Z25" s="368"/>
      <c r="AA25" s="368"/>
      <c r="AB25" s="368"/>
      <c r="AC25" s="368"/>
      <c r="AD25" s="368"/>
      <c r="AE25" s="368"/>
      <c r="AF25" s="368"/>
      <c r="AG25" s="368"/>
      <c r="AH25" s="368"/>
      <c r="AI25" s="368"/>
      <c r="AJ25" s="368"/>
    </row>
    <row r="26" spans="1:36" s="213" customFormat="1" x14ac:dyDescent="0.2">
      <c r="E26" s="368"/>
      <c r="H26" s="368"/>
      <c r="I26" s="368"/>
      <c r="J26" s="368"/>
      <c r="K26" s="368"/>
      <c r="L26" s="368"/>
      <c r="Q26" s="49"/>
      <c r="T26" s="368"/>
      <c r="U26" s="368"/>
      <c r="V26" s="368"/>
      <c r="W26" s="368"/>
      <c r="X26" s="368"/>
      <c r="Y26" s="368"/>
      <c r="Z26" s="368"/>
      <c r="AA26" s="368"/>
      <c r="AB26" s="368"/>
      <c r="AC26" s="368"/>
      <c r="AD26" s="368"/>
      <c r="AE26" s="368"/>
      <c r="AF26" s="368"/>
      <c r="AG26" s="368"/>
      <c r="AH26" s="368"/>
      <c r="AI26" s="368"/>
      <c r="AJ26" s="368"/>
    </row>
    <row r="27" spans="1:36" s="213" customFormat="1" x14ac:dyDescent="0.2">
      <c r="E27" s="368"/>
      <c r="H27" s="368"/>
      <c r="I27" s="368"/>
      <c r="J27" s="368"/>
      <c r="K27" s="368"/>
      <c r="L27" s="368"/>
      <c r="Q27" s="49"/>
      <c r="T27" s="368"/>
      <c r="U27" s="368"/>
      <c r="V27" s="368"/>
      <c r="W27" s="368"/>
      <c r="X27" s="368"/>
      <c r="Y27" s="368"/>
      <c r="Z27" s="368"/>
      <c r="AA27" s="368"/>
      <c r="AB27" s="368"/>
      <c r="AC27" s="368"/>
      <c r="AD27" s="368"/>
      <c r="AE27" s="368"/>
      <c r="AF27" s="368"/>
      <c r="AG27" s="368"/>
      <c r="AH27" s="368"/>
      <c r="AI27" s="368"/>
      <c r="AJ27" s="368"/>
    </row>
    <row r="28" spans="1:36" s="213" customFormat="1" x14ac:dyDescent="0.2">
      <c r="E28" s="368"/>
      <c r="H28" s="368"/>
      <c r="I28" s="368"/>
      <c r="J28" s="368"/>
      <c r="K28" s="368"/>
      <c r="L28" s="368"/>
      <c r="Q28" s="49"/>
      <c r="T28" s="368"/>
      <c r="U28" s="368"/>
      <c r="V28" s="368"/>
      <c r="W28" s="368"/>
      <c r="X28" s="368"/>
      <c r="Y28" s="368"/>
      <c r="Z28" s="368"/>
      <c r="AA28" s="368"/>
      <c r="AB28" s="368"/>
      <c r="AC28" s="368"/>
      <c r="AD28" s="368"/>
      <c r="AE28" s="368"/>
      <c r="AF28" s="368"/>
      <c r="AG28" s="368"/>
      <c r="AH28" s="368"/>
      <c r="AI28" s="368"/>
      <c r="AJ28" s="368"/>
    </row>
  </sheetData>
  <mergeCells count="27">
    <mergeCell ref="A15:A18"/>
    <mergeCell ref="M15:M18"/>
    <mergeCell ref="N15:N18"/>
    <mergeCell ref="O13:O14"/>
    <mergeCell ref="P13:P14"/>
    <mergeCell ref="A9:P10"/>
    <mergeCell ref="A11:P12"/>
    <mergeCell ref="R11:AJ12"/>
    <mergeCell ref="A13:A14"/>
    <mergeCell ref="B13:F13"/>
    <mergeCell ref="G13:G14"/>
    <mergeCell ref="H13:K13"/>
    <mergeCell ref="L13:L14"/>
    <mergeCell ref="M13:M14"/>
    <mergeCell ref="N13:N14"/>
    <mergeCell ref="AF13:AI13"/>
    <mergeCell ref="AJ13:AJ14"/>
    <mergeCell ref="R13:S13"/>
    <mergeCell ref="T13:W13"/>
    <mergeCell ref="X13:AA13"/>
    <mergeCell ref="AB13:AE13"/>
    <mergeCell ref="A8:P8"/>
    <mergeCell ref="A5:P5"/>
    <mergeCell ref="A6:E6"/>
    <mergeCell ref="F6:J6"/>
    <mergeCell ref="K6:P6"/>
    <mergeCell ref="A7:P7"/>
  </mergeCells>
  <dataValidations count="2">
    <dataValidation type="list" allowBlank="1" showInputMessage="1" showErrorMessage="1" sqref="D15:D18" xr:uid="{EABB62E0-DD24-44A1-8243-A5222E380296}">
      <formula1>"Unidad,Porcentaje,Monetario"</formula1>
    </dataValidation>
    <dataValidation type="list" allowBlank="1" showInputMessage="1" showErrorMessage="1" sqref="F15:F18" xr:uid="{8E18D134-8A2D-4FDC-B20D-67CAA0B0A5A6}">
      <formula1>"A,B,C"</formula1>
    </dataValidation>
  </dataValidations>
  <printOptions horizontalCentered="1" verticalCentered="1"/>
  <pageMargins left="0.7" right="0.7" top="0.75" bottom="0.75" header="0.3" footer="0.3"/>
  <pageSetup paperSize="5" scale="45" fitToHeight="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D7449-F8E3-4AAD-9864-C99C4DFF333F}">
  <sheetPr codeName="Hoja10">
    <pageSetUpPr fitToPage="1"/>
  </sheetPr>
  <dimension ref="A3:AK37"/>
  <sheetViews>
    <sheetView showGridLines="0" zoomScale="84" zoomScaleNormal="84" workbookViewId="0"/>
  </sheetViews>
  <sheetFormatPr baseColWidth="10" defaultColWidth="11.42578125" defaultRowHeight="12.75" x14ac:dyDescent="0.2"/>
  <cols>
    <col min="1" max="1" width="26.140625" style="214" bestFit="1" customWidth="1"/>
    <col min="2" max="2" width="24.85546875" style="214" customWidth="1"/>
    <col min="3" max="3" width="16.5703125" style="214" customWidth="1"/>
    <col min="4" max="4" width="13.85546875" style="214" customWidth="1"/>
    <col min="5" max="5" width="25.85546875" style="214" bestFit="1" customWidth="1"/>
    <col min="6" max="6" width="10.7109375" style="214" customWidth="1"/>
    <col min="7" max="7" width="21.28515625" style="214" customWidth="1"/>
    <col min="8" max="8" width="24.42578125" style="214" customWidth="1"/>
    <col min="9" max="11" width="24.42578125" style="214" bestFit="1" customWidth="1"/>
    <col min="12" max="12" width="28.140625" style="214" bestFit="1" customWidth="1"/>
    <col min="13" max="13" width="15.85546875" style="214" customWidth="1"/>
    <col min="14" max="14" width="20.5703125" style="214" customWidth="1"/>
    <col min="15" max="15" width="20.140625" style="214" customWidth="1"/>
    <col min="16" max="16" width="15.28515625" style="214" customWidth="1"/>
    <col min="17" max="17" width="11.42578125" style="214"/>
    <col min="18" max="18" width="17.140625" style="214" customWidth="1"/>
    <col min="19" max="19" width="17" style="214" customWidth="1"/>
    <col min="20" max="22" width="16.85546875" style="214" customWidth="1"/>
    <col min="23" max="23" width="24.42578125" style="214" customWidth="1"/>
    <col min="24" max="24" width="18.140625" style="214" customWidth="1"/>
    <col min="25" max="26" width="16.85546875" style="214" customWidth="1"/>
    <col min="27" max="27" width="24.42578125" style="214" customWidth="1"/>
    <col min="28" max="28" width="16.85546875" style="214" customWidth="1"/>
    <col min="29" max="29" width="17.28515625" style="214" customWidth="1"/>
    <col min="30" max="30" width="16.85546875" style="214" customWidth="1"/>
    <col min="31" max="31" width="24.42578125" style="214" customWidth="1"/>
    <col min="32" max="32" width="17.28515625" style="214" customWidth="1"/>
    <col min="33" max="34" width="16.85546875" style="214" customWidth="1"/>
    <col min="35" max="35" width="24.42578125" style="214" customWidth="1"/>
    <col min="36" max="36" width="25.85546875" style="214" customWidth="1"/>
    <col min="37" max="38" width="11.42578125" style="214" customWidth="1"/>
    <col min="39" max="16384" width="11.42578125" style="214"/>
  </cols>
  <sheetData>
    <row r="3" spans="1:36" x14ac:dyDescent="0.2">
      <c r="A3" s="213"/>
      <c r="B3" s="213"/>
      <c r="C3" s="213"/>
      <c r="D3" s="213"/>
      <c r="E3" s="213"/>
      <c r="F3" s="213"/>
      <c r="G3" s="213"/>
      <c r="H3" s="213"/>
      <c r="I3" s="213"/>
      <c r="J3" s="213"/>
      <c r="K3" s="213"/>
      <c r="L3" s="213"/>
      <c r="M3" s="213"/>
      <c r="N3" s="213"/>
      <c r="O3" s="213"/>
      <c r="P3" s="213"/>
      <c r="R3" s="213"/>
      <c r="S3" s="213"/>
      <c r="T3" s="213"/>
      <c r="U3" s="213"/>
      <c r="V3" s="213"/>
      <c r="W3" s="213"/>
      <c r="X3" s="213"/>
      <c r="Y3" s="213"/>
      <c r="Z3" s="213"/>
      <c r="AA3" s="213"/>
      <c r="AB3" s="213"/>
      <c r="AC3" s="213"/>
      <c r="AD3" s="213"/>
      <c r="AE3" s="213"/>
      <c r="AF3" s="213"/>
      <c r="AG3" s="213"/>
      <c r="AH3" s="213"/>
      <c r="AI3" s="213"/>
      <c r="AJ3" s="213"/>
    </row>
    <row r="4" spans="1:36" x14ac:dyDescent="0.2">
      <c r="A4" s="213"/>
      <c r="B4" s="213"/>
      <c r="C4" s="213"/>
      <c r="D4" s="213"/>
      <c r="E4" s="213"/>
      <c r="F4" s="213"/>
      <c r="G4" s="213"/>
      <c r="H4" s="213"/>
      <c r="I4" s="213"/>
      <c r="J4" s="213"/>
      <c r="K4" s="213"/>
      <c r="L4" s="213"/>
      <c r="M4" s="213"/>
      <c r="N4" s="213"/>
      <c r="O4" s="213"/>
      <c r="P4" s="213"/>
      <c r="R4" s="213"/>
      <c r="S4" s="213"/>
      <c r="T4" s="213"/>
      <c r="U4" s="213"/>
      <c r="V4" s="213"/>
      <c r="W4" s="213"/>
      <c r="X4" s="213"/>
      <c r="Y4" s="213"/>
      <c r="Z4" s="213"/>
      <c r="AA4" s="213"/>
      <c r="AB4" s="213"/>
      <c r="AC4" s="213"/>
      <c r="AD4" s="213"/>
      <c r="AE4" s="213"/>
      <c r="AF4" s="213"/>
      <c r="AG4" s="213"/>
      <c r="AH4" s="213"/>
      <c r="AI4" s="213"/>
      <c r="AJ4" s="213"/>
    </row>
    <row r="5" spans="1:36" x14ac:dyDescent="0.2">
      <c r="A5" s="213"/>
      <c r="B5" s="213"/>
      <c r="C5" s="213"/>
      <c r="D5" s="213"/>
      <c r="E5" s="213"/>
      <c r="F5" s="213"/>
      <c r="G5" s="213"/>
      <c r="H5" s="213"/>
      <c r="I5" s="213"/>
      <c r="J5" s="213"/>
      <c r="K5" s="213"/>
      <c r="L5" s="213"/>
      <c r="M5" s="213"/>
      <c r="N5" s="213"/>
      <c r="O5" s="213"/>
      <c r="P5" s="213"/>
      <c r="R5" s="213"/>
      <c r="S5" s="213"/>
      <c r="T5" s="213"/>
      <c r="U5" s="213"/>
      <c r="V5" s="213"/>
      <c r="W5" s="213"/>
      <c r="X5" s="213"/>
      <c r="Y5" s="213"/>
      <c r="Z5" s="213"/>
      <c r="AA5" s="213"/>
      <c r="AB5" s="213"/>
      <c r="AC5" s="213"/>
      <c r="AD5" s="213"/>
      <c r="AE5" s="213"/>
      <c r="AF5" s="213"/>
      <c r="AG5" s="213"/>
      <c r="AH5" s="213"/>
      <c r="AI5" s="213"/>
      <c r="AJ5" s="213"/>
    </row>
    <row r="6" spans="1:36" ht="13.5" thickBot="1" x14ac:dyDescent="0.25">
      <c r="A6" s="213"/>
      <c r="B6" s="213"/>
      <c r="C6" s="213"/>
      <c r="D6" s="213"/>
      <c r="E6" s="213"/>
      <c r="F6" s="213"/>
      <c r="G6" s="213"/>
      <c r="H6" s="213"/>
      <c r="I6" s="213"/>
      <c r="J6" s="213"/>
      <c r="K6" s="213"/>
      <c r="L6" s="213"/>
      <c r="M6" s="213"/>
      <c r="N6" s="213"/>
      <c r="O6" s="213"/>
      <c r="P6" s="213"/>
      <c r="R6" s="213"/>
      <c r="S6" s="213"/>
      <c r="T6" s="213"/>
      <c r="U6" s="213"/>
      <c r="V6" s="213"/>
      <c r="W6" s="213"/>
      <c r="X6" s="213"/>
      <c r="Y6" s="213"/>
      <c r="Z6" s="213"/>
      <c r="AA6" s="213"/>
      <c r="AB6" s="213"/>
      <c r="AC6" s="213"/>
      <c r="AD6" s="213"/>
      <c r="AE6" s="213"/>
      <c r="AF6" s="213"/>
      <c r="AG6" s="213"/>
      <c r="AH6" s="213"/>
      <c r="AI6" s="213"/>
      <c r="AJ6" s="213"/>
    </row>
    <row r="7" spans="1:36" ht="13.5" thickBot="1" x14ac:dyDescent="0.25">
      <c r="A7" s="645" t="s">
        <v>32</v>
      </c>
      <c r="B7" s="646"/>
      <c r="C7" s="646"/>
      <c r="D7" s="646"/>
      <c r="E7" s="726"/>
      <c r="F7" s="646"/>
      <c r="G7" s="646"/>
      <c r="H7" s="726"/>
      <c r="I7" s="726"/>
      <c r="J7" s="726"/>
      <c r="K7" s="726"/>
      <c r="L7" s="726"/>
      <c r="M7" s="646"/>
      <c r="N7" s="646"/>
      <c r="O7" s="646"/>
      <c r="P7" s="647"/>
      <c r="R7" s="213"/>
      <c r="S7" s="213"/>
      <c r="T7" s="213"/>
      <c r="U7" s="213"/>
      <c r="V7" s="213"/>
      <c r="W7" s="213"/>
      <c r="X7" s="213"/>
      <c r="Y7" s="213"/>
      <c r="Z7" s="213"/>
      <c r="AA7" s="213"/>
      <c r="AB7" s="213"/>
      <c r="AC7" s="213"/>
      <c r="AD7" s="213"/>
      <c r="AE7" s="213"/>
      <c r="AF7" s="213"/>
      <c r="AG7" s="213"/>
      <c r="AH7" s="213"/>
      <c r="AI7" s="213"/>
      <c r="AJ7" s="213"/>
    </row>
    <row r="8" spans="1:36" ht="75.95" customHeight="1" thickBot="1" x14ac:dyDescent="0.25">
      <c r="A8" s="648" t="s">
        <v>584</v>
      </c>
      <c r="B8" s="648"/>
      <c r="C8" s="648"/>
      <c r="D8" s="648"/>
      <c r="E8" s="649"/>
      <c r="F8" s="648" t="s">
        <v>555</v>
      </c>
      <c r="G8" s="648"/>
      <c r="H8" s="649"/>
      <c r="I8" s="649"/>
      <c r="J8" s="649"/>
      <c r="K8" s="651" t="s">
        <v>585</v>
      </c>
      <c r="L8" s="652"/>
      <c r="M8" s="653"/>
      <c r="N8" s="653"/>
      <c r="O8" s="653"/>
      <c r="P8" s="654"/>
      <c r="R8" s="213"/>
      <c r="S8" s="213"/>
      <c r="T8" s="213"/>
      <c r="U8" s="213"/>
      <c r="V8" s="213"/>
      <c r="W8" s="213"/>
      <c r="X8" s="213"/>
      <c r="Y8" s="213"/>
      <c r="Z8" s="213"/>
      <c r="AA8" s="213"/>
      <c r="AB8" s="213"/>
      <c r="AC8" s="213"/>
      <c r="AD8" s="213"/>
      <c r="AE8" s="213"/>
      <c r="AF8" s="213"/>
      <c r="AG8" s="213"/>
      <c r="AH8" s="213"/>
      <c r="AI8" s="213"/>
      <c r="AJ8" s="213"/>
    </row>
    <row r="9" spans="1:36" ht="12.75" customHeight="1" thickBot="1" x14ac:dyDescent="0.25">
      <c r="A9" s="655" t="s">
        <v>36</v>
      </c>
      <c r="B9" s="656"/>
      <c r="C9" s="656"/>
      <c r="D9" s="656"/>
      <c r="E9" s="657"/>
      <c r="F9" s="656"/>
      <c r="G9" s="656"/>
      <c r="H9" s="657"/>
      <c r="I9" s="657"/>
      <c r="J9" s="657"/>
      <c r="K9" s="657"/>
      <c r="L9" s="657"/>
      <c r="M9" s="656"/>
      <c r="N9" s="656"/>
      <c r="O9" s="656"/>
      <c r="P9" s="658"/>
      <c r="R9" s="213"/>
      <c r="S9" s="213"/>
      <c r="T9" s="213"/>
      <c r="U9" s="213"/>
      <c r="V9" s="213"/>
      <c r="W9" s="213"/>
      <c r="X9" s="213"/>
      <c r="Y9" s="213"/>
      <c r="Z9" s="213"/>
      <c r="AA9" s="213"/>
      <c r="AB9" s="213"/>
      <c r="AC9" s="213"/>
      <c r="AD9" s="213"/>
      <c r="AE9" s="213"/>
      <c r="AF9" s="213"/>
      <c r="AG9" s="213"/>
      <c r="AH9" s="213"/>
      <c r="AI9" s="213"/>
      <c r="AJ9" s="213"/>
    </row>
    <row r="10" spans="1:36" x14ac:dyDescent="0.2">
      <c r="A10" s="641" t="s">
        <v>586</v>
      </c>
      <c r="B10" s="642"/>
      <c r="C10" s="642"/>
      <c r="D10" s="642"/>
      <c r="E10" s="643"/>
      <c r="F10" s="642"/>
      <c r="G10" s="642"/>
      <c r="H10" s="643"/>
      <c r="I10" s="643"/>
      <c r="J10" s="643"/>
      <c r="K10" s="643"/>
      <c r="L10" s="643"/>
      <c r="M10" s="642"/>
      <c r="N10" s="642"/>
      <c r="O10" s="642"/>
      <c r="P10" s="644"/>
      <c r="R10" s="215"/>
      <c r="S10" s="215"/>
      <c r="T10" s="215"/>
      <c r="U10" s="215"/>
      <c r="V10" s="215"/>
      <c r="W10" s="215"/>
      <c r="X10" s="215"/>
      <c r="Y10" s="215"/>
      <c r="Z10" s="215"/>
      <c r="AA10" s="215"/>
      <c r="AB10" s="215"/>
      <c r="AC10" s="215"/>
      <c r="AD10" s="215"/>
      <c r="AE10" s="215"/>
      <c r="AF10" s="215"/>
      <c r="AG10" s="215"/>
      <c r="AH10" s="215"/>
      <c r="AI10" s="215"/>
      <c r="AJ10" s="215"/>
    </row>
    <row r="11" spans="1:36" x14ac:dyDescent="0.2">
      <c r="A11" s="659" t="s">
        <v>38</v>
      </c>
      <c r="B11" s="660"/>
      <c r="C11" s="660"/>
      <c r="D11" s="660"/>
      <c r="E11" s="661"/>
      <c r="F11" s="660"/>
      <c r="G11" s="660"/>
      <c r="H11" s="661"/>
      <c r="I11" s="661"/>
      <c r="J11" s="661"/>
      <c r="K11" s="661"/>
      <c r="L11" s="661"/>
      <c r="M11" s="660"/>
      <c r="N11" s="660"/>
      <c r="O11" s="660"/>
      <c r="P11" s="662"/>
      <c r="R11" s="215"/>
      <c r="S11" s="215"/>
      <c r="T11" s="215"/>
      <c r="U11" s="215"/>
      <c r="V11" s="215"/>
      <c r="W11" s="215"/>
      <c r="X11" s="215"/>
      <c r="Y11" s="215"/>
      <c r="Z11" s="215"/>
      <c r="AA11" s="215"/>
      <c r="AB11" s="215"/>
      <c r="AC11" s="215"/>
      <c r="AD11" s="215"/>
      <c r="AE11" s="215"/>
      <c r="AF11" s="215"/>
      <c r="AG11" s="215"/>
      <c r="AH11" s="215"/>
      <c r="AI11" s="215"/>
      <c r="AJ11" s="215"/>
    </row>
    <row r="12" spans="1:36" ht="13.5" thickBot="1" x14ac:dyDescent="0.25">
      <c r="A12" s="659"/>
      <c r="B12" s="660"/>
      <c r="C12" s="660"/>
      <c r="D12" s="660"/>
      <c r="E12" s="661"/>
      <c r="F12" s="660"/>
      <c r="G12" s="660"/>
      <c r="H12" s="661"/>
      <c r="I12" s="661"/>
      <c r="J12" s="661"/>
      <c r="K12" s="661"/>
      <c r="L12" s="661"/>
      <c r="M12" s="660"/>
      <c r="N12" s="660"/>
      <c r="O12" s="660"/>
      <c r="P12" s="662"/>
      <c r="R12" s="215"/>
      <c r="S12" s="215"/>
      <c r="T12" s="215"/>
      <c r="U12" s="215"/>
      <c r="V12" s="215"/>
      <c r="W12" s="215"/>
      <c r="X12" s="215"/>
      <c r="Y12" s="215"/>
      <c r="Z12" s="215"/>
      <c r="AA12" s="215"/>
      <c r="AB12" s="215"/>
      <c r="AC12" s="215"/>
      <c r="AD12" s="215"/>
      <c r="AE12" s="215"/>
      <c r="AF12" s="215"/>
      <c r="AG12" s="215"/>
      <c r="AH12" s="215"/>
      <c r="AI12" s="215"/>
      <c r="AJ12" s="215"/>
    </row>
    <row r="13" spans="1:36" x14ac:dyDescent="0.2">
      <c r="A13" s="659" t="s">
        <v>557</v>
      </c>
      <c r="B13" s="660"/>
      <c r="C13" s="660"/>
      <c r="D13" s="660"/>
      <c r="E13" s="661"/>
      <c r="F13" s="660"/>
      <c r="G13" s="660"/>
      <c r="H13" s="661"/>
      <c r="I13" s="661"/>
      <c r="J13" s="661"/>
      <c r="K13" s="661"/>
      <c r="L13" s="661"/>
      <c r="M13" s="660"/>
      <c r="N13" s="660"/>
      <c r="O13" s="660"/>
      <c r="P13" s="662"/>
      <c r="R13" s="667" t="s">
        <v>40</v>
      </c>
      <c r="S13" s="668"/>
      <c r="T13" s="669"/>
      <c r="U13" s="669"/>
      <c r="V13" s="669"/>
      <c r="W13" s="669"/>
      <c r="X13" s="669"/>
      <c r="Y13" s="669"/>
      <c r="Z13" s="669"/>
      <c r="AA13" s="669"/>
      <c r="AB13" s="669"/>
      <c r="AC13" s="669"/>
      <c r="AD13" s="669"/>
      <c r="AE13" s="669"/>
      <c r="AF13" s="669"/>
      <c r="AG13" s="669"/>
      <c r="AH13" s="669"/>
      <c r="AI13" s="669"/>
      <c r="AJ13" s="670"/>
    </row>
    <row r="14" spans="1:36" ht="13.5" thickBot="1" x14ac:dyDescent="0.25">
      <c r="A14" s="663"/>
      <c r="B14" s="664"/>
      <c r="C14" s="664"/>
      <c r="D14" s="664"/>
      <c r="E14" s="665"/>
      <c r="F14" s="664"/>
      <c r="G14" s="664"/>
      <c r="H14" s="665"/>
      <c r="I14" s="665"/>
      <c r="J14" s="665"/>
      <c r="K14" s="665"/>
      <c r="L14" s="665"/>
      <c r="M14" s="664"/>
      <c r="N14" s="664"/>
      <c r="O14" s="664"/>
      <c r="P14" s="666"/>
      <c r="R14" s="671"/>
      <c r="S14" s="672"/>
      <c r="T14" s="673"/>
      <c r="U14" s="673"/>
      <c r="V14" s="673"/>
      <c r="W14" s="673"/>
      <c r="X14" s="673"/>
      <c r="Y14" s="673"/>
      <c r="Z14" s="673"/>
      <c r="AA14" s="673"/>
      <c r="AB14" s="673"/>
      <c r="AC14" s="673"/>
      <c r="AD14" s="673"/>
      <c r="AE14" s="673"/>
      <c r="AF14" s="673"/>
      <c r="AG14" s="673"/>
      <c r="AH14" s="673"/>
      <c r="AI14" s="673"/>
      <c r="AJ14" s="674"/>
    </row>
    <row r="15" spans="1:36" ht="13.5" thickBot="1" x14ac:dyDescent="0.25">
      <c r="A15" s="675" t="s">
        <v>41</v>
      </c>
      <c r="B15" s="675" t="s">
        <v>42</v>
      </c>
      <c r="C15" s="675"/>
      <c r="D15" s="675"/>
      <c r="E15" s="677"/>
      <c r="F15" s="675"/>
      <c r="G15" s="675" t="s">
        <v>43</v>
      </c>
      <c r="H15" s="677" t="s">
        <v>44</v>
      </c>
      <c r="I15" s="677"/>
      <c r="J15" s="677"/>
      <c r="K15" s="677"/>
      <c r="L15" s="679" t="s">
        <v>45</v>
      </c>
      <c r="M15" s="675" t="s">
        <v>46</v>
      </c>
      <c r="N15" s="675" t="s">
        <v>47</v>
      </c>
      <c r="O15" s="675" t="s">
        <v>48</v>
      </c>
      <c r="P15" s="676" t="s">
        <v>49</v>
      </c>
      <c r="Q15" s="216"/>
      <c r="R15" s="684" t="s">
        <v>42</v>
      </c>
      <c r="S15" s="684"/>
      <c r="T15" s="680" t="s">
        <v>50</v>
      </c>
      <c r="U15" s="680"/>
      <c r="V15" s="680"/>
      <c r="W15" s="680"/>
      <c r="X15" s="680" t="s">
        <v>51</v>
      </c>
      <c r="Y15" s="680"/>
      <c r="Z15" s="680"/>
      <c r="AA15" s="680"/>
      <c r="AB15" s="680" t="s">
        <v>52</v>
      </c>
      <c r="AC15" s="680"/>
      <c r="AD15" s="680"/>
      <c r="AE15" s="680"/>
      <c r="AF15" s="680" t="s">
        <v>53</v>
      </c>
      <c r="AG15" s="680"/>
      <c r="AH15" s="680"/>
      <c r="AI15" s="680"/>
      <c r="AJ15" s="681" t="s">
        <v>54</v>
      </c>
    </row>
    <row r="16" spans="1:36" ht="26.25" thickBot="1" x14ac:dyDescent="0.25">
      <c r="A16" s="676"/>
      <c r="B16" s="217" t="s">
        <v>55</v>
      </c>
      <c r="C16" s="217" t="s">
        <v>56</v>
      </c>
      <c r="D16" s="217" t="s">
        <v>57</v>
      </c>
      <c r="E16" s="218" t="s">
        <v>58</v>
      </c>
      <c r="F16" s="217" t="s">
        <v>59</v>
      </c>
      <c r="G16" s="678"/>
      <c r="H16" s="218" t="s">
        <v>60</v>
      </c>
      <c r="I16" s="218" t="s">
        <v>61</v>
      </c>
      <c r="J16" s="218" t="s">
        <v>62</v>
      </c>
      <c r="K16" s="218" t="s">
        <v>63</v>
      </c>
      <c r="L16" s="677"/>
      <c r="M16" s="678"/>
      <c r="N16" s="678"/>
      <c r="O16" s="678"/>
      <c r="P16" s="675"/>
      <c r="Q16" s="216"/>
      <c r="R16" s="217" t="s">
        <v>55</v>
      </c>
      <c r="S16" s="217" t="s">
        <v>56</v>
      </c>
      <c r="T16" s="219" t="s">
        <v>64</v>
      </c>
      <c r="U16" s="219" t="s">
        <v>65</v>
      </c>
      <c r="V16" s="219" t="s">
        <v>66</v>
      </c>
      <c r="W16" s="218" t="s">
        <v>67</v>
      </c>
      <c r="X16" s="219" t="s">
        <v>68</v>
      </c>
      <c r="Y16" s="219" t="s">
        <v>69</v>
      </c>
      <c r="Z16" s="219" t="s">
        <v>70</v>
      </c>
      <c r="AA16" s="218" t="s">
        <v>71</v>
      </c>
      <c r="AB16" s="219" t="s">
        <v>72</v>
      </c>
      <c r="AC16" s="219" t="s">
        <v>73</v>
      </c>
      <c r="AD16" s="219" t="s">
        <v>74</v>
      </c>
      <c r="AE16" s="218" t="s">
        <v>75</v>
      </c>
      <c r="AF16" s="219" t="s">
        <v>76</v>
      </c>
      <c r="AG16" s="219" t="s">
        <v>77</v>
      </c>
      <c r="AH16" s="219" t="s">
        <v>78</v>
      </c>
      <c r="AI16" s="218" t="s">
        <v>79</v>
      </c>
      <c r="AJ16" s="681"/>
    </row>
    <row r="17" spans="1:37" ht="207" customHeight="1" thickBot="1" x14ac:dyDescent="0.25">
      <c r="A17" s="32" t="s">
        <v>587</v>
      </c>
      <c r="B17" s="33" t="s">
        <v>588</v>
      </c>
      <c r="C17" s="33" t="s">
        <v>589</v>
      </c>
      <c r="D17" s="220" t="s">
        <v>83</v>
      </c>
      <c r="E17" s="221">
        <f>+AJ17</f>
        <v>58</v>
      </c>
      <c r="F17" s="222" t="s">
        <v>84</v>
      </c>
      <c r="G17" s="223" t="s">
        <v>590</v>
      </c>
      <c r="H17" s="224">
        <f>+W17</f>
        <v>17</v>
      </c>
      <c r="I17" s="224">
        <f>+AA17</f>
        <v>13</v>
      </c>
      <c r="J17" s="224">
        <f>+AE17</f>
        <v>14</v>
      </c>
      <c r="K17" s="224">
        <f>+AI17</f>
        <v>14</v>
      </c>
      <c r="L17" s="225">
        <v>108000000</v>
      </c>
      <c r="M17" s="226" t="s">
        <v>591</v>
      </c>
      <c r="N17" s="227" t="s">
        <v>592</v>
      </c>
      <c r="O17" s="223" t="s">
        <v>593</v>
      </c>
      <c r="P17" s="48"/>
      <c r="Q17" s="216"/>
      <c r="R17" s="33" t="s">
        <v>588</v>
      </c>
      <c r="S17" s="33" t="s">
        <v>589</v>
      </c>
      <c r="T17" s="228">
        <v>0</v>
      </c>
      <c r="U17" s="228">
        <v>17</v>
      </c>
      <c r="V17" s="228">
        <v>0</v>
      </c>
      <c r="W17" s="229">
        <f>IF($AK17="Suma",SUM(T17:V17),IF($AK17="Promedio",AVERAGE(T17:V17),IF($AK17="Acumulativo",MAX(T17:V17),"-")))</f>
        <v>17</v>
      </c>
      <c r="X17" s="228">
        <v>0</v>
      </c>
      <c r="Y17" s="228">
        <v>13</v>
      </c>
      <c r="Z17" s="228">
        <v>0</v>
      </c>
      <c r="AA17" s="229">
        <f>IF($AK17="Suma",SUM(X17:Z17),IF($AK17="Promedio",AVERAGE(X17:Z17),IF($AK17="Acumulativo",MAX(X17:Z17),"-")))</f>
        <v>13</v>
      </c>
      <c r="AB17" s="228">
        <v>1</v>
      </c>
      <c r="AC17" s="228">
        <v>13</v>
      </c>
      <c r="AD17" s="228">
        <v>0</v>
      </c>
      <c r="AE17" s="229">
        <f>IF($AK17="Suma",SUM(AB17:AD17),IF($AK17="Promedio",AVERAGE(AB17:AD17),IF($AK17="Acumulativo",MAX(AB17:AD17),"-")))</f>
        <v>14</v>
      </c>
      <c r="AF17" s="228">
        <v>0</v>
      </c>
      <c r="AG17" s="228">
        <v>14</v>
      </c>
      <c r="AH17" s="228">
        <v>0</v>
      </c>
      <c r="AI17" s="229">
        <f>IF($AK17="Suma",SUM(AF17:AH17),IF($AK17="Promedio",AVERAGE(AF17:AH17),IF($AK17="Acumulativo",MAX(AF17:AH17),"-")))</f>
        <v>14</v>
      </c>
      <c r="AJ17" s="229">
        <f>IF($AK17="Suma",SUM(T17:V17,X17:Z17,AB17:AD17,AF17:AH17),IF($AK17="Promedio",AVERAGE(T17:V17,X17:Z17,AB17:AD17,AF17:AH17),IF($AK17="Acumulativo",MAX(T17:V17,X17:Z17,AB17:AD17,AF17:AH17),"-")))</f>
        <v>58</v>
      </c>
      <c r="AK17" s="214" t="s">
        <v>594</v>
      </c>
    </row>
    <row r="18" spans="1:37" ht="128.25" customHeight="1" thickBot="1" x14ac:dyDescent="0.25">
      <c r="A18" s="223" t="s">
        <v>595</v>
      </c>
      <c r="B18" s="230" t="s">
        <v>596</v>
      </c>
      <c r="C18" s="230" t="s">
        <v>597</v>
      </c>
      <c r="D18" s="220" t="s">
        <v>83</v>
      </c>
      <c r="E18" s="221">
        <f>+AJ18</f>
        <v>48</v>
      </c>
      <c r="F18" s="222" t="s">
        <v>84</v>
      </c>
      <c r="G18" s="223" t="s">
        <v>598</v>
      </c>
      <c r="H18" s="224">
        <f>+W18</f>
        <v>12</v>
      </c>
      <c r="I18" s="224">
        <f>+AA18</f>
        <v>12</v>
      </c>
      <c r="J18" s="224">
        <f>+AE18</f>
        <v>12</v>
      </c>
      <c r="K18" s="224">
        <f>+AI18</f>
        <v>12</v>
      </c>
      <c r="L18" s="225">
        <v>4607688.8488627858</v>
      </c>
      <c r="M18" s="226" t="s">
        <v>591</v>
      </c>
      <c r="N18" s="231" t="s">
        <v>599</v>
      </c>
      <c r="O18" s="223" t="s">
        <v>600</v>
      </c>
      <c r="P18" s="48"/>
      <c r="Q18" s="216"/>
      <c r="R18" s="230" t="s">
        <v>601</v>
      </c>
      <c r="S18" s="230" t="s">
        <v>602</v>
      </c>
      <c r="T18" s="228">
        <v>4</v>
      </c>
      <c r="U18" s="228">
        <v>4</v>
      </c>
      <c r="V18" s="228">
        <v>4</v>
      </c>
      <c r="W18" s="229">
        <f t="shared" ref="W18:W20" si="0">IF($AK18="Suma",SUM(T18:V18),IF($AK18="Promedio",AVERAGE(T18:V18),IF($AK18="Acumulativo",MAX(T18:V18),"-")))</f>
        <v>12</v>
      </c>
      <c r="X18" s="228">
        <v>4</v>
      </c>
      <c r="Y18" s="228">
        <v>4</v>
      </c>
      <c r="Z18" s="228">
        <v>4</v>
      </c>
      <c r="AA18" s="229">
        <f t="shared" ref="AA18:AA20" si="1">IF($AK18="Suma",SUM(X18:Z18),IF($AK18="Promedio",AVERAGE(X18:Z18),IF($AK18="Acumulativo",MAX(X18:Z18),"-")))</f>
        <v>12</v>
      </c>
      <c r="AB18" s="228">
        <v>4</v>
      </c>
      <c r="AC18" s="228">
        <v>4</v>
      </c>
      <c r="AD18" s="228">
        <v>4</v>
      </c>
      <c r="AE18" s="229">
        <f t="shared" ref="AE18:AE20" si="2">IF($AK18="Suma",SUM(AB18:AD18),IF($AK18="Promedio",AVERAGE(AB18:AD18),IF($AK18="Acumulativo",MAX(AB18:AD18),"-")))</f>
        <v>12</v>
      </c>
      <c r="AF18" s="228">
        <v>4</v>
      </c>
      <c r="AG18" s="228">
        <v>4</v>
      </c>
      <c r="AH18" s="228">
        <v>4</v>
      </c>
      <c r="AI18" s="229">
        <f t="shared" ref="AI18:AI20" si="3">IF($AK18="Suma",SUM(AF18:AH18),IF($AK18="Promedio",AVERAGE(AF18:AH18),IF($AK18="Acumulativo",MAX(AF18:AH18),"-")))</f>
        <v>12</v>
      </c>
      <c r="AJ18" s="229">
        <f t="shared" ref="AJ18:AJ20" si="4">IF($AK18="Suma",SUM(T18:V18,X18:Z18,AB18:AD18,AF18:AH18),IF($AK18="Promedio",AVERAGE(T18:V18,X18:Z18,AB18:AD18,AF18:AH18),IF($AK18="Acumulativo",MAX(T18:V18,X18:Z18,AB18:AD18,AF18:AH18),"-")))</f>
        <v>48</v>
      </c>
      <c r="AK18" s="214" t="s">
        <v>594</v>
      </c>
    </row>
    <row r="19" spans="1:37" ht="221.25" customHeight="1" thickBot="1" x14ac:dyDescent="0.25">
      <c r="A19" s="32" t="s">
        <v>603</v>
      </c>
      <c r="B19" s="230" t="s">
        <v>604</v>
      </c>
      <c r="C19" s="232" t="s">
        <v>605</v>
      </c>
      <c r="D19" s="220" t="s">
        <v>83</v>
      </c>
      <c r="E19" s="221">
        <f>+AJ19</f>
        <v>212.5</v>
      </c>
      <c r="F19" s="222" t="s">
        <v>84</v>
      </c>
      <c r="G19" s="223" t="s">
        <v>606</v>
      </c>
      <c r="H19" s="224">
        <f>+W19</f>
        <v>200</v>
      </c>
      <c r="I19" s="224">
        <f>+AA19</f>
        <v>216.66666666666666</v>
      </c>
      <c r="J19" s="224">
        <f>+AE19</f>
        <v>216.66666666666666</v>
      </c>
      <c r="K19" s="224">
        <f>+AI19</f>
        <v>216.66666666666666</v>
      </c>
      <c r="L19" s="225">
        <v>9215377.6977255978</v>
      </c>
      <c r="M19" s="226" t="s">
        <v>591</v>
      </c>
      <c r="N19" s="223" t="s">
        <v>607</v>
      </c>
      <c r="O19" s="223" t="s">
        <v>608</v>
      </c>
      <c r="P19" s="48" t="s">
        <v>795</v>
      </c>
      <c r="Q19" s="216"/>
      <c r="R19" s="230" t="s">
        <v>604</v>
      </c>
      <c r="S19" s="232" t="s">
        <v>605</v>
      </c>
      <c r="T19" s="228">
        <v>200</v>
      </c>
      <c r="U19" s="228">
        <v>200</v>
      </c>
      <c r="V19" s="228">
        <v>200</v>
      </c>
      <c r="W19" s="229">
        <f t="shared" si="0"/>
        <v>200</v>
      </c>
      <c r="X19" s="228">
        <v>250</v>
      </c>
      <c r="Y19" s="228">
        <v>200</v>
      </c>
      <c r="Z19" s="228">
        <v>200</v>
      </c>
      <c r="AA19" s="229">
        <f t="shared" si="1"/>
        <v>216.66666666666666</v>
      </c>
      <c r="AB19" s="228">
        <v>250</v>
      </c>
      <c r="AC19" s="228">
        <v>200</v>
      </c>
      <c r="AD19" s="228">
        <v>200</v>
      </c>
      <c r="AE19" s="229">
        <f t="shared" si="2"/>
        <v>216.66666666666666</v>
      </c>
      <c r="AF19" s="228">
        <v>200</v>
      </c>
      <c r="AG19" s="228">
        <v>200</v>
      </c>
      <c r="AH19" s="228">
        <v>250</v>
      </c>
      <c r="AI19" s="229">
        <f t="shared" si="3"/>
        <v>216.66666666666666</v>
      </c>
      <c r="AJ19" s="229">
        <f t="shared" si="4"/>
        <v>212.5</v>
      </c>
      <c r="AK19" s="233" t="s">
        <v>609</v>
      </c>
    </row>
    <row r="20" spans="1:37" ht="313.5" customHeight="1" thickBot="1" x14ac:dyDescent="0.25">
      <c r="A20" s="32" t="s">
        <v>610</v>
      </c>
      <c r="B20" s="33" t="s">
        <v>611</v>
      </c>
      <c r="C20" s="230" t="s">
        <v>612</v>
      </c>
      <c r="D20" s="220" t="s">
        <v>613</v>
      </c>
      <c r="E20" s="234">
        <f>+AJ20</f>
        <v>100000000</v>
      </c>
      <c r="F20" s="222" t="s">
        <v>84</v>
      </c>
      <c r="G20" s="223" t="s">
        <v>614</v>
      </c>
      <c r="H20" s="235">
        <f>+W20</f>
        <v>26000000</v>
      </c>
      <c r="I20" s="235">
        <f>+AA20</f>
        <v>26000000</v>
      </c>
      <c r="J20" s="235">
        <f>+AE20</f>
        <v>24000000</v>
      </c>
      <c r="K20" s="235">
        <f>+AI20</f>
        <v>24000000</v>
      </c>
      <c r="L20" s="225">
        <v>5678016.3298407029</v>
      </c>
      <c r="M20" s="226" t="s">
        <v>591</v>
      </c>
      <c r="N20" s="227" t="s">
        <v>615</v>
      </c>
      <c r="O20" s="223" t="s">
        <v>616</v>
      </c>
      <c r="P20" s="48"/>
      <c r="Q20" s="216"/>
      <c r="R20" s="230" t="s">
        <v>617</v>
      </c>
      <c r="S20" s="230" t="s">
        <v>612</v>
      </c>
      <c r="T20" s="236">
        <v>8000000</v>
      </c>
      <c r="U20" s="236">
        <v>9000000</v>
      </c>
      <c r="V20" s="236">
        <v>9000000</v>
      </c>
      <c r="W20" s="237">
        <f t="shared" si="0"/>
        <v>26000000</v>
      </c>
      <c r="X20" s="236">
        <v>10000000</v>
      </c>
      <c r="Y20" s="236">
        <v>8000000</v>
      </c>
      <c r="Z20" s="236">
        <v>8000000</v>
      </c>
      <c r="AA20" s="237">
        <f t="shared" si="1"/>
        <v>26000000</v>
      </c>
      <c r="AB20" s="236">
        <v>8000000</v>
      </c>
      <c r="AC20" s="236">
        <v>8000000</v>
      </c>
      <c r="AD20" s="236">
        <v>8000000</v>
      </c>
      <c r="AE20" s="237">
        <f t="shared" si="2"/>
        <v>24000000</v>
      </c>
      <c r="AF20" s="236">
        <v>8000000</v>
      </c>
      <c r="AG20" s="236">
        <v>8000000</v>
      </c>
      <c r="AH20" s="236">
        <v>8000000</v>
      </c>
      <c r="AI20" s="237">
        <f t="shared" si="3"/>
        <v>24000000</v>
      </c>
      <c r="AJ20" s="237">
        <f t="shared" si="4"/>
        <v>100000000</v>
      </c>
      <c r="AK20" s="214" t="s">
        <v>594</v>
      </c>
    </row>
    <row r="21" spans="1:37" x14ac:dyDescent="0.2">
      <c r="L21" s="238"/>
    </row>
    <row r="22" spans="1:37" x14ac:dyDescent="0.2">
      <c r="L22" s="239"/>
    </row>
    <row r="37" ht="324" customHeight="1" x14ac:dyDescent="0.2"/>
  </sheetData>
  <mergeCells count="24">
    <mergeCell ref="R15:S15"/>
    <mergeCell ref="T15:W15"/>
    <mergeCell ref="A10:P10"/>
    <mergeCell ref="A7:P7"/>
    <mergeCell ref="A8:E8"/>
    <mergeCell ref="F8:J8"/>
    <mergeCell ref="K8:P8"/>
    <mergeCell ref="A9:P9"/>
    <mergeCell ref="X15:AA15"/>
    <mergeCell ref="AB15:AE15"/>
    <mergeCell ref="A11:P12"/>
    <mergeCell ref="A13:P14"/>
    <mergeCell ref="R13:AJ14"/>
    <mergeCell ref="A15:A16"/>
    <mergeCell ref="B15:F15"/>
    <mergeCell ref="G15:G16"/>
    <mergeCell ref="H15:K15"/>
    <mergeCell ref="L15:L16"/>
    <mergeCell ref="M15:M16"/>
    <mergeCell ref="N15:N16"/>
    <mergeCell ref="AF15:AI15"/>
    <mergeCell ref="AJ15:AJ16"/>
    <mergeCell ref="O15:O16"/>
    <mergeCell ref="P15:P16"/>
  </mergeCells>
  <dataValidations count="3">
    <dataValidation type="list" allowBlank="1" showInputMessage="1" showErrorMessage="1" sqref="AK17:AK20" xr:uid="{BCB4067F-77CB-4013-861B-8DA54D8394E4}">
      <formula1>"Suma,Promedio,Acumulativo"</formula1>
    </dataValidation>
    <dataValidation type="list" allowBlank="1" showInputMessage="1" showErrorMessage="1" sqref="D17:D20" xr:uid="{1BC02D2C-571C-4317-9E4E-808B4FF81FF5}">
      <formula1>"Unidad,Porcentaje,Monetario"</formula1>
    </dataValidation>
    <dataValidation type="list" allowBlank="1" showInputMessage="1" showErrorMessage="1" sqref="F17:F20" xr:uid="{4266B34A-0903-492A-8AE5-B1F59B98BEEE}">
      <formula1>"A,B,C"</formula1>
    </dataValidation>
  </dataValidations>
  <printOptions horizontalCentered="1" verticalCentered="1"/>
  <pageMargins left="1" right="1" top="1" bottom="1" header="0.5" footer="0.5"/>
  <pageSetup paperSize="5" scale="45" fitToHeight="0" orientation="landscape" horizontalDpi="1200"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89915-334B-40E7-B000-B677F08F899C}">
  <sheetPr codeName="Hoja19">
    <pageSetUpPr fitToPage="1"/>
  </sheetPr>
  <dimension ref="A1:AMJ22"/>
  <sheetViews>
    <sheetView showGridLines="0" zoomScale="60" zoomScaleNormal="60" zoomScaleSheetLayoutView="20" workbookViewId="0"/>
  </sheetViews>
  <sheetFormatPr baseColWidth="10" defaultColWidth="12.5703125" defaultRowHeight="15" x14ac:dyDescent="0.2"/>
  <cols>
    <col min="1" max="1" width="29.28515625" style="242" customWidth="1"/>
    <col min="2" max="2" width="40.42578125" style="242" customWidth="1"/>
    <col min="3" max="4" width="29.28515625" style="242" customWidth="1"/>
    <col min="5" max="6" width="22" style="242" customWidth="1"/>
    <col min="7" max="7" width="43" style="242" customWidth="1"/>
    <col min="8" max="8" width="16.7109375" style="242" customWidth="1"/>
    <col min="9" max="11" width="17.85546875" style="242" customWidth="1"/>
    <col min="12" max="12" width="28.140625" style="242" bestFit="1" customWidth="1"/>
    <col min="13" max="13" width="25.28515625" style="242" customWidth="1"/>
    <col min="14" max="14" width="31.140625" style="242" customWidth="1"/>
    <col min="15" max="16" width="36.28515625" style="242" customWidth="1"/>
    <col min="17" max="17" width="12.140625" style="241" customWidth="1"/>
    <col min="18" max="18" width="27.28515625" style="242" customWidth="1"/>
    <col min="19" max="19" width="28.5703125" style="242" customWidth="1"/>
    <col min="20" max="29" width="13.5703125" style="242" customWidth="1"/>
    <col min="30" max="30" width="14.140625" style="242" customWidth="1"/>
    <col min="31" max="31" width="15.7109375" style="242" customWidth="1"/>
    <col min="32" max="33" width="13.5703125" style="242" customWidth="1"/>
    <col min="34" max="34" width="15.7109375" style="242" customWidth="1"/>
    <col min="35" max="35" width="13.5703125" style="242" customWidth="1"/>
    <col min="36" max="36" width="18.140625" style="242" customWidth="1"/>
    <col min="37" max="37" width="13.5703125" style="242" customWidth="1"/>
    <col min="38" max="1024" width="12.140625" style="242" customWidth="1"/>
    <col min="1025" max="1025" width="12.5703125" style="241" customWidth="1"/>
    <col min="1026" max="16384" width="12.5703125" style="241"/>
  </cols>
  <sheetData>
    <row r="1" spans="1:1024" ht="44.1" customHeight="1" x14ac:dyDescent="0.2">
      <c r="A1" s="240"/>
      <c r="B1" s="240"/>
      <c r="C1" s="240"/>
      <c r="D1" s="240"/>
      <c r="E1" s="240"/>
      <c r="F1" s="240"/>
      <c r="G1" s="240"/>
      <c r="H1" s="240"/>
      <c r="I1" s="240"/>
      <c r="J1" s="240"/>
      <c r="K1" s="240"/>
      <c r="L1" s="240"/>
      <c r="M1" s="240"/>
      <c r="N1" s="240"/>
      <c r="O1" s="240"/>
      <c r="P1" s="240"/>
    </row>
    <row r="2" spans="1:1024" ht="44.1" customHeight="1" x14ac:dyDescent="0.2">
      <c r="A2" s="240"/>
      <c r="B2" s="240"/>
      <c r="C2" s="240"/>
      <c r="D2" s="240"/>
      <c r="E2" s="240"/>
      <c r="F2" s="240"/>
      <c r="G2" s="240"/>
      <c r="H2" s="240"/>
      <c r="I2" s="240"/>
      <c r="J2" s="240"/>
      <c r="K2" s="240"/>
      <c r="L2" s="240"/>
      <c r="M2" s="240"/>
      <c r="N2" s="240"/>
      <c r="O2" s="240"/>
      <c r="P2" s="240"/>
    </row>
    <row r="3" spans="1:1024" ht="44.1" customHeight="1" x14ac:dyDescent="0.2">
      <c r="A3" s="240"/>
      <c r="B3" s="240"/>
      <c r="C3" s="240"/>
      <c r="D3" s="240"/>
      <c r="E3" s="240"/>
      <c r="F3" s="240"/>
      <c r="G3" s="240"/>
      <c r="H3" s="240"/>
      <c r="I3" s="240"/>
      <c r="J3" s="240"/>
      <c r="K3" s="240"/>
      <c r="L3" s="240"/>
      <c r="M3" s="240"/>
      <c r="N3" s="240"/>
      <c r="O3" s="240"/>
      <c r="P3" s="240"/>
    </row>
    <row r="4" spans="1:1024" ht="44.1" customHeight="1" thickBot="1" x14ac:dyDescent="0.25">
      <c r="A4" s="240"/>
      <c r="B4" s="240"/>
      <c r="C4" s="240"/>
      <c r="D4" s="240"/>
      <c r="E4" s="240"/>
      <c r="F4" s="240"/>
      <c r="G4" s="240"/>
      <c r="H4" s="240"/>
      <c r="I4" s="240"/>
      <c r="J4" s="240"/>
      <c r="K4" s="240"/>
      <c r="L4" s="240"/>
      <c r="M4" s="240"/>
      <c r="N4" s="240"/>
      <c r="O4" s="240"/>
      <c r="P4" s="240"/>
    </row>
    <row r="5" spans="1:1024" s="243" customFormat="1" ht="44.1" customHeight="1" thickBot="1" x14ac:dyDescent="0.25">
      <c r="A5" s="784" t="s">
        <v>32</v>
      </c>
      <c r="B5" s="785"/>
      <c r="C5" s="785"/>
      <c r="D5" s="785"/>
      <c r="E5" s="785"/>
      <c r="F5" s="785"/>
      <c r="G5" s="785"/>
      <c r="H5" s="785"/>
      <c r="I5" s="785"/>
      <c r="J5" s="785"/>
      <c r="K5" s="785"/>
      <c r="L5" s="785"/>
      <c r="M5" s="785"/>
      <c r="N5" s="785"/>
      <c r="O5" s="785"/>
      <c r="P5" s="786"/>
      <c r="Q5" s="241"/>
    </row>
    <row r="6" spans="1:1024" s="243" customFormat="1" ht="135" customHeight="1" thickBot="1" x14ac:dyDescent="0.25">
      <c r="A6" s="787" t="s">
        <v>33</v>
      </c>
      <c r="B6" s="787"/>
      <c r="C6" s="787"/>
      <c r="D6" s="787"/>
      <c r="E6" s="787"/>
      <c r="F6" s="787" t="s">
        <v>34</v>
      </c>
      <c r="G6" s="787"/>
      <c r="H6" s="787"/>
      <c r="I6" s="787"/>
      <c r="J6" s="787"/>
      <c r="K6" s="788" t="s">
        <v>35</v>
      </c>
      <c r="L6" s="789"/>
      <c r="M6" s="789"/>
      <c r="N6" s="789"/>
      <c r="O6" s="789"/>
      <c r="P6" s="790"/>
      <c r="Q6" s="241"/>
    </row>
    <row r="7" spans="1:1024" ht="27" thickBot="1" x14ac:dyDescent="0.25">
      <c r="A7" s="791" t="s">
        <v>36</v>
      </c>
      <c r="B7" s="792"/>
      <c r="C7" s="792"/>
      <c r="D7" s="792"/>
      <c r="E7" s="792"/>
      <c r="F7" s="792"/>
      <c r="G7" s="792"/>
      <c r="H7" s="792"/>
      <c r="I7" s="792"/>
      <c r="J7" s="792"/>
      <c r="K7" s="792"/>
      <c r="L7" s="792"/>
      <c r="M7" s="792"/>
      <c r="N7" s="792"/>
      <c r="O7" s="792"/>
      <c r="P7" s="793"/>
    </row>
    <row r="8" spans="1:1024" s="244" customFormat="1" ht="23.25" customHeight="1" x14ac:dyDescent="0.2">
      <c r="A8" s="781" t="s">
        <v>618</v>
      </c>
      <c r="B8" s="782"/>
      <c r="C8" s="782"/>
      <c r="D8" s="782"/>
      <c r="E8" s="782"/>
      <c r="F8" s="782"/>
      <c r="G8" s="782"/>
      <c r="H8" s="782"/>
      <c r="I8" s="782"/>
      <c r="J8" s="782"/>
      <c r="K8" s="782"/>
      <c r="L8" s="782"/>
      <c r="M8" s="782"/>
      <c r="N8" s="782"/>
      <c r="O8" s="782"/>
      <c r="P8" s="783"/>
      <c r="Q8" s="241"/>
    </row>
    <row r="9" spans="1:1024" s="244" customFormat="1" ht="20.100000000000001" customHeight="1" x14ac:dyDescent="0.2">
      <c r="A9" s="764" t="s">
        <v>38</v>
      </c>
      <c r="B9" s="765"/>
      <c r="C9" s="765"/>
      <c r="D9" s="765"/>
      <c r="E9" s="765"/>
      <c r="F9" s="765"/>
      <c r="G9" s="765"/>
      <c r="H9" s="765"/>
      <c r="I9" s="765"/>
      <c r="J9" s="765"/>
      <c r="K9" s="765"/>
      <c r="L9" s="765"/>
      <c r="M9" s="765"/>
      <c r="N9" s="765"/>
      <c r="O9" s="765"/>
      <c r="P9" s="766"/>
      <c r="Q9" s="241"/>
    </row>
    <row r="10" spans="1:1024" s="244" customFormat="1" ht="20.100000000000001" customHeight="1" thickBot="1" x14ac:dyDescent="0.25">
      <c r="A10" s="764"/>
      <c r="B10" s="765"/>
      <c r="C10" s="765"/>
      <c r="D10" s="765"/>
      <c r="E10" s="765"/>
      <c r="F10" s="765"/>
      <c r="G10" s="765"/>
      <c r="H10" s="765"/>
      <c r="I10" s="765"/>
      <c r="J10" s="765"/>
      <c r="K10" s="765"/>
      <c r="L10" s="765"/>
      <c r="M10" s="765"/>
      <c r="N10" s="765"/>
      <c r="O10" s="765"/>
      <c r="P10" s="766"/>
      <c r="Q10" s="241"/>
    </row>
    <row r="11" spans="1:1024" s="244" customFormat="1" ht="14.45" customHeight="1" x14ac:dyDescent="0.2">
      <c r="A11" s="767" t="s">
        <v>557</v>
      </c>
      <c r="B11" s="768"/>
      <c r="C11" s="768"/>
      <c r="D11" s="768"/>
      <c r="E11" s="768"/>
      <c r="F11" s="768"/>
      <c r="G11" s="768"/>
      <c r="H11" s="768"/>
      <c r="I11" s="768"/>
      <c r="J11" s="768"/>
      <c r="K11" s="768"/>
      <c r="L11" s="768"/>
      <c r="M11" s="768"/>
      <c r="N11" s="768"/>
      <c r="O11" s="768"/>
      <c r="P11" s="769"/>
      <c r="Q11" s="241"/>
      <c r="R11" s="773" t="s">
        <v>40</v>
      </c>
      <c r="S11" s="774"/>
      <c r="T11" s="774"/>
      <c r="U11" s="774"/>
      <c r="V11" s="774"/>
      <c r="W11" s="774"/>
      <c r="X11" s="774"/>
      <c r="Y11" s="774"/>
      <c r="Z11" s="774"/>
      <c r="AA11" s="774"/>
      <c r="AB11" s="774"/>
      <c r="AC11" s="774"/>
      <c r="AD11" s="774"/>
      <c r="AE11" s="774"/>
      <c r="AF11" s="774"/>
      <c r="AG11" s="774"/>
      <c r="AH11" s="774"/>
      <c r="AI11" s="774"/>
      <c r="AJ11" s="775"/>
      <c r="AK11" s="245"/>
    </row>
    <row r="12" spans="1:1024" s="244" customFormat="1" ht="15" customHeight="1" thickBot="1" x14ac:dyDescent="0.25">
      <c r="A12" s="770"/>
      <c r="B12" s="771"/>
      <c r="C12" s="771"/>
      <c r="D12" s="771"/>
      <c r="E12" s="771"/>
      <c r="F12" s="771"/>
      <c r="G12" s="771"/>
      <c r="H12" s="771"/>
      <c r="I12" s="771"/>
      <c r="J12" s="771"/>
      <c r="K12" s="771"/>
      <c r="L12" s="771"/>
      <c r="M12" s="771"/>
      <c r="N12" s="771"/>
      <c r="O12" s="771"/>
      <c r="P12" s="772"/>
      <c r="Q12" s="241"/>
      <c r="R12" s="776"/>
      <c r="S12" s="777"/>
      <c r="T12" s="777"/>
      <c r="U12" s="777"/>
      <c r="V12" s="777"/>
      <c r="W12" s="777"/>
      <c r="X12" s="777"/>
      <c r="Y12" s="777"/>
      <c r="Z12" s="777"/>
      <c r="AA12" s="777"/>
      <c r="AB12" s="777"/>
      <c r="AC12" s="777"/>
      <c r="AD12" s="777"/>
      <c r="AE12" s="777"/>
      <c r="AF12" s="777"/>
      <c r="AG12" s="777"/>
      <c r="AH12" s="777"/>
      <c r="AI12" s="777"/>
      <c r="AJ12" s="778"/>
      <c r="AK12" s="245"/>
    </row>
    <row r="13" spans="1:1024" ht="47.25" customHeight="1" thickBot="1" x14ac:dyDescent="0.25">
      <c r="A13" s="762" t="s">
        <v>41</v>
      </c>
      <c r="B13" s="761" t="s">
        <v>42</v>
      </c>
      <c r="C13" s="761"/>
      <c r="D13" s="761"/>
      <c r="E13" s="761"/>
      <c r="F13" s="761"/>
      <c r="G13" s="761" t="s">
        <v>43</v>
      </c>
      <c r="H13" s="761" t="s">
        <v>44</v>
      </c>
      <c r="I13" s="761"/>
      <c r="J13" s="761"/>
      <c r="K13" s="761"/>
      <c r="L13" s="763" t="s">
        <v>45</v>
      </c>
      <c r="M13" s="761" t="s">
        <v>46</v>
      </c>
      <c r="N13" s="761" t="s">
        <v>47</v>
      </c>
      <c r="O13" s="761" t="s">
        <v>48</v>
      </c>
      <c r="P13" s="763" t="s">
        <v>49</v>
      </c>
      <c r="Q13" s="246"/>
      <c r="R13" s="780" t="s">
        <v>42</v>
      </c>
      <c r="S13" s="780"/>
      <c r="T13" s="779" t="s">
        <v>50</v>
      </c>
      <c r="U13" s="779"/>
      <c r="V13" s="779"/>
      <c r="W13" s="779"/>
      <c r="X13" s="779" t="s">
        <v>51</v>
      </c>
      <c r="Y13" s="779"/>
      <c r="Z13" s="779"/>
      <c r="AA13" s="779"/>
      <c r="AB13" s="779" t="s">
        <v>52</v>
      </c>
      <c r="AC13" s="779"/>
      <c r="AD13" s="779"/>
      <c r="AE13" s="779"/>
      <c r="AF13" s="779" t="s">
        <v>53</v>
      </c>
      <c r="AG13" s="779"/>
      <c r="AH13" s="779"/>
      <c r="AI13" s="779"/>
      <c r="AJ13" s="780" t="s">
        <v>54</v>
      </c>
      <c r="AK13" s="240"/>
      <c r="AL13" s="240"/>
      <c r="AM13" s="240"/>
      <c r="AN13" s="240"/>
      <c r="AO13" s="240"/>
      <c r="AP13" s="240"/>
      <c r="AQ13" s="240"/>
      <c r="AR13" s="240"/>
      <c r="AS13" s="240"/>
      <c r="AT13" s="240"/>
      <c r="AU13" s="240"/>
      <c r="AMJ13" s="241"/>
    </row>
    <row r="14" spans="1:1024" s="244" customFormat="1" ht="63" customHeight="1" thickBot="1" x14ac:dyDescent="0.25">
      <c r="A14" s="762"/>
      <c r="B14" s="247" t="s">
        <v>55</v>
      </c>
      <c r="C14" s="247" t="s">
        <v>56</v>
      </c>
      <c r="D14" s="247" t="s">
        <v>57</v>
      </c>
      <c r="E14" s="247" t="s">
        <v>58</v>
      </c>
      <c r="F14" s="247" t="s">
        <v>59</v>
      </c>
      <c r="G14" s="762"/>
      <c r="H14" s="247" t="s">
        <v>60</v>
      </c>
      <c r="I14" s="247" t="s">
        <v>61</v>
      </c>
      <c r="J14" s="247" t="s">
        <v>62</v>
      </c>
      <c r="K14" s="247" t="s">
        <v>63</v>
      </c>
      <c r="L14" s="761"/>
      <c r="M14" s="762"/>
      <c r="N14" s="762"/>
      <c r="O14" s="762"/>
      <c r="P14" s="761"/>
      <c r="Q14" s="246"/>
      <c r="R14" s="247" t="s">
        <v>55</v>
      </c>
      <c r="S14" s="247" t="s">
        <v>56</v>
      </c>
      <c r="T14" s="248" t="s">
        <v>64</v>
      </c>
      <c r="U14" s="248" t="s">
        <v>65</v>
      </c>
      <c r="V14" s="248" t="s">
        <v>66</v>
      </c>
      <c r="W14" s="247" t="s">
        <v>67</v>
      </c>
      <c r="X14" s="248" t="s">
        <v>68</v>
      </c>
      <c r="Y14" s="248" t="s">
        <v>69</v>
      </c>
      <c r="Z14" s="248" t="s">
        <v>70</v>
      </c>
      <c r="AA14" s="247" t="s">
        <v>71</v>
      </c>
      <c r="AB14" s="248" t="s">
        <v>72</v>
      </c>
      <c r="AC14" s="248" t="s">
        <v>73</v>
      </c>
      <c r="AD14" s="248" t="s">
        <v>74</v>
      </c>
      <c r="AE14" s="247" t="s">
        <v>75</v>
      </c>
      <c r="AF14" s="248" t="s">
        <v>76</v>
      </c>
      <c r="AG14" s="248" t="s">
        <v>77</v>
      </c>
      <c r="AH14" s="248" t="s">
        <v>78</v>
      </c>
      <c r="AI14" s="247" t="s">
        <v>79</v>
      </c>
      <c r="AJ14" s="780"/>
      <c r="AK14" s="249"/>
      <c r="AL14" s="249"/>
      <c r="AM14" s="249"/>
      <c r="AN14" s="249"/>
      <c r="AO14" s="249"/>
      <c r="AP14" s="249"/>
      <c r="AQ14" s="249"/>
      <c r="AR14" s="249"/>
      <c r="AS14" s="249"/>
      <c r="AT14" s="249"/>
      <c r="AU14" s="249"/>
    </row>
    <row r="15" spans="1:1024" s="244" customFormat="1" ht="120" customHeight="1" thickBot="1" x14ac:dyDescent="0.25">
      <c r="A15" s="747" t="s">
        <v>619</v>
      </c>
      <c r="B15" s="745" t="s">
        <v>620</v>
      </c>
      <c r="C15" s="250" t="s">
        <v>621</v>
      </c>
      <c r="D15" s="251" t="s">
        <v>83</v>
      </c>
      <c r="E15" s="252">
        <f>AJ15</f>
        <v>1800</v>
      </c>
      <c r="F15" s="748" t="s">
        <v>84</v>
      </c>
      <c r="G15" s="750" t="s">
        <v>622</v>
      </c>
      <c r="H15" s="88">
        <f>+W15</f>
        <v>420</v>
      </c>
      <c r="I15" s="88">
        <f t="shared" ref="I15:I21" si="0">+AA15</f>
        <v>550</v>
      </c>
      <c r="J15" s="88">
        <f t="shared" ref="J15:J21" si="1">+AE15</f>
        <v>330</v>
      </c>
      <c r="K15" s="88">
        <f t="shared" ref="K15:K21" si="2">+AI15</f>
        <v>500</v>
      </c>
      <c r="L15" s="751">
        <v>260554433.64119127</v>
      </c>
      <c r="M15" s="753" t="s">
        <v>623</v>
      </c>
      <c r="N15" s="756" t="s">
        <v>624</v>
      </c>
      <c r="O15" s="753" t="s">
        <v>625</v>
      </c>
      <c r="P15" s="253"/>
      <c r="Q15" s="246"/>
      <c r="R15" s="745" t="s">
        <v>620</v>
      </c>
      <c r="S15" s="250" t="s">
        <v>621</v>
      </c>
      <c r="T15" s="27">
        <v>150</v>
      </c>
      <c r="U15" s="27">
        <v>120</v>
      </c>
      <c r="V15" s="27">
        <v>150</v>
      </c>
      <c r="W15" s="28">
        <f t="shared" ref="W15:W22" si="3">+IF($D15="Porcentaje",IF(AND(T15&lt;&gt;"",U15="",V15=""),T15,IF(AND(T15&lt;&gt;"",U15&lt;&gt;"",V15=""),U15,IF(AND(T15&lt;&gt;"",U15&lt;&gt;"",V15&lt;&gt;""),V15,0))),SUM(T15:V15))</f>
        <v>420</v>
      </c>
      <c r="X15" s="27">
        <v>200</v>
      </c>
      <c r="Y15" s="27">
        <v>130</v>
      </c>
      <c r="Z15" s="27">
        <v>220</v>
      </c>
      <c r="AA15" s="28">
        <f t="shared" ref="AA15:AA22" si="4">+IF($D15="Porcentaje",IF(AND(X15&lt;&gt;"",Y15="",Z15=""),X15,IF(AND(X15&lt;&gt;"",Y15&lt;&gt;"",Z15=""),Y15,IF(AND(X15&lt;&gt;"",Y15&lt;&gt;"",Z15&lt;&gt;""),Z15,0))),SUM(X15:Z15))</f>
        <v>550</v>
      </c>
      <c r="AB15" s="27">
        <v>110</v>
      </c>
      <c r="AC15" s="27">
        <v>100</v>
      </c>
      <c r="AD15" s="27">
        <v>120</v>
      </c>
      <c r="AE15" s="28">
        <f t="shared" ref="AE15:AE22" si="5">+IF($D15="Porcentaje",IF(AND(AB15&lt;&gt;"",AC15="",AD15=""),AB15,IF(AND(AB15&lt;&gt;"",AC15&lt;&gt;"",AD15=""),AC15,IF(AND(AB15&lt;&gt;"",AC15&lt;&gt;"",AD15&lt;&gt;""),AD15,0))),SUM(AB15:AD15))</f>
        <v>330</v>
      </c>
      <c r="AF15" s="27">
        <v>120</v>
      </c>
      <c r="AG15" s="27">
        <v>130</v>
      </c>
      <c r="AH15" s="27">
        <v>250</v>
      </c>
      <c r="AI15" s="28">
        <f t="shared" ref="AI15:AI22" si="6">+IF($D15="Porcentaje",IF(AND(AF15&lt;&gt;"",AG15="",AH15=""),AF15,IF(AND(AF15&lt;&gt;"",AG15&lt;&gt;"",AH15=""),AG15,IF(AND(AF15&lt;&gt;"",AG15&lt;&gt;"",AH15&lt;&gt;""),AH15,0))),SUM(AF15:AH15))</f>
        <v>500</v>
      </c>
      <c r="AJ15" s="28">
        <f>+IFERROR(IF(D15="Porcentaje",IF(AND(COUNT(T15:V15)&gt;=0,COUNT(X15:Z15)=0,COUNT(AB15:AD15)=0,COUNT(AF15:AH15)=0),W15,IF(AND(COUNT(T15:V15)&gt;=1,COUNT(X15:Z15)&gt;=1,COUNT(AB15:AD15)=0,COUNT(AF15:AH15)=0),AA15,IF(AND(COUNT(T15:V15)&gt;=1,COUNT(X15:Z15)&gt;=1,COUNT(AB15:AD15)&gt;=1,COUNT(AF15:AH15)=0),AE15,IF(AND(COUNT(T15:V15)&gt;=1,COUNT(X15:Z15)&gt;=1,COUNT(AB15:AD15)&gt;=1,COUNT(AF15:AH15)&gt;=1),AI15,"-")))),SUM(W15,AA15,AE15,AI15)),"-")</f>
        <v>1800</v>
      </c>
      <c r="AK15" s="249"/>
      <c r="AL15" s="249"/>
      <c r="AM15" s="249"/>
      <c r="AN15" s="249"/>
      <c r="AO15" s="249"/>
      <c r="AP15" s="249"/>
      <c r="AQ15" s="249"/>
      <c r="AR15" s="249"/>
      <c r="AS15" s="249"/>
      <c r="AT15" s="249"/>
      <c r="AU15" s="249"/>
    </row>
    <row r="16" spans="1:1024" ht="120" customHeight="1" thickBot="1" x14ac:dyDescent="0.25">
      <c r="A16" s="747"/>
      <c r="B16" s="746"/>
      <c r="C16" s="250" t="s">
        <v>626</v>
      </c>
      <c r="D16" s="251" t="s">
        <v>83</v>
      </c>
      <c r="E16" s="252">
        <f t="shared" ref="E16:E22" si="7">AJ16</f>
        <v>630000</v>
      </c>
      <c r="F16" s="749"/>
      <c r="G16" s="750"/>
      <c r="H16" s="88">
        <f t="shared" ref="H16:H21" si="8">+W16</f>
        <v>147000</v>
      </c>
      <c r="I16" s="88">
        <f t="shared" si="0"/>
        <v>192500</v>
      </c>
      <c r="J16" s="88">
        <f t="shared" si="1"/>
        <v>115500</v>
      </c>
      <c r="K16" s="88">
        <f t="shared" si="2"/>
        <v>175000</v>
      </c>
      <c r="L16" s="752"/>
      <c r="M16" s="754"/>
      <c r="N16" s="757"/>
      <c r="O16" s="754"/>
      <c r="P16" s="253"/>
      <c r="Q16" s="246"/>
      <c r="R16" s="746"/>
      <c r="S16" s="250" t="s">
        <v>626</v>
      </c>
      <c r="T16" s="27">
        <v>52500</v>
      </c>
      <c r="U16" s="27">
        <v>42000</v>
      </c>
      <c r="V16" s="27">
        <v>52500</v>
      </c>
      <c r="W16" s="28">
        <f t="shared" si="3"/>
        <v>147000</v>
      </c>
      <c r="X16" s="27">
        <v>70000</v>
      </c>
      <c r="Y16" s="27">
        <v>45500</v>
      </c>
      <c r="Z16" s="27">
        <v>77000</v>
      </c>
      <c r="AA16" s="28">
        <f t="shared" si="4"/>
        <v>192500</v>
      </c>
      <c r="AB16" s="27">
        <v>38500</v>
      </c>
      <c r="AC16" s="27">
        <v>35000</v>
      </c>
      <c r="AD16" s="27">
        <v>42000</v>
      </c>
      <c r="AE16" s="28">
        <f t="shared" si="5"/>
        <v>115500</v>
      </c>
      <c r="AF16" s="27">
        <v>42000</v>
      </c>
      <c r="AG16" s="27">
        <v>45500</v>
      </c>
      <c r="AH16" s="27">
        <v>87500</v>
      </c>
      <c r="AI16" s="28">
        <f t="shared" si="6"/>
        <v>175000</v>
      </c>
      <c r="AJ16" s="28">
        <f t="shared" ref="AJ16:AJ21" si="9">+IFERROR(IF(D16="Porcentaje",IF(AND(COUNT(T16:V16)&gt;=0,COUNT(X16:Z16)=0,COUNT(AB16:AD16)=0,COUNT(AF16:AH16)=0),W16,IF(AND(COUNT(T16:V16)&gt;=1,COUNT(X16:Z16)&gt;=1,COUNT(AB16:AD16)=0,COUNT(AF16:AH16)=0),AA16,IF(AND(COUNT(T16:V16)&gt;=1,COUNT(X16:Z16)&gt;=1,COUNT(AB16:AD16)&gt;=1,COUNT(AF16:AH16)=0),AE16,IF(AND(COUNT(T16:V16)&gt;=1,COUNT(X16:Z16)&gt;=1,COUNT(AB16:AD16)&gt;=1,COUNT(AF16:AH16)&gt;=1),AI16,"-")))),SUM(W16,AA16,AE16,AI16)),"-")</f>
        <v>630000</v>
      </c>
    </row>
    <row r="17" spans="1:36" ht="120" customHeight="1" thickBot="1" x14ac:dyDescent="0.25">
      <c r="A17" s="747"/>
      <c r="B17" s="747" t="s">
        <v>627</v>
      </c>
      <c r="C17" s="250" t="s">
        <v>628</v>
      </c>
      <c r="D17" s="251" t="s">
        <v>83</v>
      </c>
      <c r="E17" s="252">
        <f t="shared" si="7"/>
        <v>2150</v>
      </c>
      <c r="F17" s="748" t="s">
        <v>108</v>
      </c>
      <c r="G17" s="750" t="s">
        <v>629</v>
      </c>
      <c r="H17" s="88">
        <f t="shared" si="8"/>
        <v>520</v>
      </c>
      <c r="I17" s="88">
        <f t="shared" si="0"/>
        <v>500</v>
      </c>
      <c r="J17" s="88">
        <f t="shared" si="1"/>
        <v>475</v>
      </c>
      <c r="K17" s="88">
        <f t="shared" si="2"/>
        <v>655</v>
      </c>
      <c r="L17" s="751">
        <v>132077216.82357514</v>
      </c>
      <c r="M17" s="754"/>
      <c r="N17" s="757"/>
      <c r="O17" s="754"/>
      <c r="P17" s="253"/>
      <c r="Q17" s="246"/>
      <c r="R17" s="747" t="s">
        <v>627</v>
      </c>
      <c r="S17" s="250" t="s">
        <v>628</v>
      </c>
      <c r="T17" s="27">
        <v>120</v>
      </c>
      <c r="U17" s="27">
        <v>150</v>
      </c>
      <c r="V17" s="27">
        <v>250</v>
      </c>
      <c r="W17" s="28">
        <f t="shared" si="3"/>
        <v>520</v>
      </c>
      <c r="X17" s="27">
        <v>125</v>
      </c>
      <c r="Y17" s="27">
        <v>200</v>
      </c>
      <c r="Z17" s="27">
        <v>175</v>
      </c>
      <c r="AA17" s="28">
        <f t="shared" si="4"/>
        <v>500</v>
      </c>
      <c r="AB17" s="27">
        <v>115</v>
      </c>
      <c r="AC17" s="27">
        <v>175</v>
      </c>
      <c r="AD17" s="27">
        <v>185</v>
      </c>
      <c r="AE17" s="28">
        <f t="shared" si="5"/>
        <v>475</v>
      </c>
      <c r="AF17" s="27">
        <v>190</v>
      </c>
      <c r="AG17" s="27">
        <v>200</v>
      </c>
      <c r="AH17" s="27">
        <v>265</v>
      </c>
      <c r="AI17" s="28">
        <f t="shared" si="6"/>
        <v>655</v>
      </c>
      <c r="AJ17" s="28">
        <f t="shared" si="9"/>
        <v>2150</v>
      </c>
    </row>
    <row r="18" spans="1:36" ht="120" customHeight="1" thickBot="1" x14ac:dyDescent="0.25">
      <c r="A18" s="747"/>
      <c r="B18" s="747"/>
      <c r="C18" s="250" t="s">
        <v>626</v>
      </c>
      <c r="D18" s="251" t="s">
        <v>83</v>
      </c>
      <c r="E18" s="252">
        <f t="shared" si="7"/>
        <v>3010000</v>
      </c>
      <c r="F18" s="749"/>
      <c r="G18" s="750"/>
      <c r="H18" s="88">
        <f t="shared" si="8"/>
        <v>728000</v>
      </c>
      <c r="I18" s="88">
        <f t="shared" si="0"/>
        <v>700000</v>
      </c>
      <c r="J18" s="88">
        <f t="shared" si="1"/>
        <v>665000</v>
      </c>
      <c r="K18" s="88">
        <f t="shared" si="2"/>
        <v>917000</v>
      </c>
      <c r="L18" s="752"/>
      <c r="M18" s="754"/>
      <c r="N18" s="757"/>
      <c r="O18" s="754"/>
      <c r="P18" s="253"/>
      <c r="Q18" s="246"/>
      <c r="R18" s="747"/>
      <c r="S18" s="250" t="s">
        <v>626</v>
      </c>
      <c r="T18" s="27">
        <v>168000</v>
      </c>
      <c r="U18" s="27">
        <v>210000</v>
      </c>
      <c r="V18" s="27">
        <v>350000</v>
      </c>
      <c r="W18" s="28">
        <f t="shared" si="3"/>
        <v>728000</v>
      </c>
      <c r="X18" s="27">
        <v>175000</v>
      </c>
      <c r="Y18" s="27">
        <v>280000</v>
      </c>
      <c r="Z18" s="27">
        <v>245000</v>
      </c>
      <c r="AA18" s="28">
        <f t="shared" si="4"/>
        <v>700000</v>
      </c>
      <c r="AB18" s="27">
        <v>161000</v>
      </c>
      <c r="AC18" s="27">
        <v>245000</v>
      </c>
      <c r="AD18" s="27">
        <v>259000</v>
      </c>
      <c r="AE18" s="28">
        <f t="shared" si="5"/>
        <v>665000</v>
      </c>
      <c r="AF18" s="27">
        <v>266000</v>
      </c>
      <c r="AG18" s="27">
        <v>280000</v>
      </c>
      <c r="AH18" s="27">
        <v>371000</v>
      </c>
      <c r="AI18" s="28">
        <f t="shared" si="6"/>
        <v>917000</v>
      </c>
      <c r="AJ18" s="28">
        <f t="shared" si="9"/>
        <v>3010000</v>
      </c>
    </row>
    <row r="19" spans="1:36" ht="120" customHeight="1" thickBot="1" x14ac:dyDescent="0.25">
      <c r="A19" s="747"/>
      <c r="B19" s="747" t="s">
        <v>630</v>
      </c>
      <c r="C19" s="250" t="s">
        <v>631</v>
      </c>
      <c r="D19" s="251" t="s">
        <v>83</v>
      </c>
      <c r="E19" s="252">
        <f t="shared" si="7"/>
        <v>2</v>
      </c>
      <c r="F19" s="760" t="s">
        <v>108</v>
      </c>
      <c r="G19" s="750" t="s">
        <v>632</v>
      </c>
      <c r="H19" s="88">
        <f t="shared" si="8"/>
        <v>1</v>
      </c>
      <c r="I19" s="88">
        <f t="shared" si="0"/>
        <v>0</v>
      </c>
      <c r="J19" s="88">
        <f t="shared" si="1"/>
        <v>1</v>
      </c>
      <c r="K19" s="88">
        <f t="shared" si="2"/>
        <v>0</v>
      </c>
      <c r="L19" s="751">
        <v>22012869.470595852</v>
      </c>
      <c r="M19" s="754"/>
      <c r="N19" s="757"/>
      <c r="O19" s="754"/>
      <c r="P19" s="253"/>
      <c r="Q19" s="246"/>
      <c r="R19" s="747" t="s">
        <v>630</v>
      </c>
      <c r="S19" s="250" t="s">
        <v>631</v>
      </c>
      <c r="T19" s="27">
        <v>0</v>
      </c>
      <c r="U19" s="27">
        <v>0</v>
      </c>
      <c r="V19" s="27">
        <v>1</v>
      </c>
      <c r="W19" s="28">
        <f t="shared" si="3"/>
        <v>1</v>
      </c>
      <c r="X19" s="27">
        <v>0</v>
      </c>
      <c r="Y19" s="27">
        <v>0</v>
      </c>
      <c r="Z19" s="27">
        <v>0</v>
      </c>
      <c r="AA19" s="28">
        <f t="shared" si="4"/>
        <v>0</v>
      </c>
      <c r="AB19" s="27">
        <v>1</v>
      </c>
      <c r="AC19" s="27">
        <v>0</v>
      </c>
      <c r="AD19" s="27">
        <v>0</v>
      </c>
      <c r="AE19" s="28">
        <f t="shared" si="5"/>
        <v>1</v>
      </c>
      <c r="AF19" s="27">
        <v>0</v>
      </c>
      <c r="AG19" s="27">
        <v>0</v>
      </c>
      <c r="AH19" s="27">
        <v>0</v>
      </c>
      <c r="AI19" s="28">
        <f t="shared" si="6"/>
        <v>0</v>
      </c>
      <c r="AJ19" s="28">
        <f t="shared" si="9"/>
        <v>2</v>
      </c>
    </row>
    <row r="20" spans="1:36" ht="120" customHeight="1" thickBot="1" x14ac:dyDescent="0.25">
      <c r="A20" s="747"/>
      <c r="B20" s="747"/>
      <c r="C20" s="250" t="s">
        <v>626</v>
      </c>
      <c r="D20" s="251" t="s">
        <v>83</v>
      </c>
      <c r="E20" s="252">
        <f t="shared" si="7"/>
        <v>105000</v>
      </c>
      <c r="F20" s="760"/>
      <c r="G20" s="750"/>
      <c r="H20" s="88">
        <f t="shared" si="8"/>
        <v>52500</v>
      </c>
      <c r="I20" s="88">
        <f t="shared" si="0"/>
        <v>0</v>
      </c>
      <c r="J20" s="88">
        <f t="shared" si="1"/>
        <v>52500</v>
      </c>
      <c r="K20" s="88">
        <f t="shared" si="2"/>
        <v>0</v>
      </c>
      <c r="L20" s="752"/>
      <c r="M20" s="754"/>
      <c r="N20" s="757"/>
      <c r="O20" s="754"/>
      <c r="P20" s="253"/>
      <c r="Q20" s="246"/>
      <c r="R20" s="747"/>
      <c r="S20" s="250" t="s">
        <v>626</v>
      </c>
      <c r="T20" s="27">
        <v>0</v>
      </c>
      <c r="U20" s="27">
        <v>0</v>
      </c>
      <c r="V20" s="27">
        <v>52500</v>
      </c>
      <c r="W20" s="28">
        <f t="shared" si="3"/>
        <v>52500</v>
      </c>
      <c r="X20" s="27">
        <v>0</v>
      </c>
      <c r="Y20" s="27">
        <v>0</v>
      </c>
      <c r="Z20" s="27">
        <v>0</v>
      </c>
      <c r="AA20" s="28">
        <f t="shared" si="4"/>
        <v>0</v>
      </c>
      <c r="AB20" s="27">
        <v>52500</v>
      </c>
      <c r="AC20" s="27">
        <v>0</v>
      </c>
      <c r="AD20" s="27">
        <v>0</v>
      </c>
      <c r="AE20" s="28">
        <f t="shared" si="5"/>
        <v>52500</v>
      </c>
      <c r="AF20" s="27">
        <v>0</v>
      </c>
      <c r="AG20" s="27">
        <v>0</v>
      </c>
      <c r="AH20" s="27">
        <v>0</v>
      </c>
      <c r="AI20" s="28">
        <f t="shared" si="6"/>
        <v>0</v>
      </c>
      <c r="AJ20" s="28">
        <f t="shared" si="9"/>
        <v>105000</v>
      </c>
    </row>
    <row r="21" spans="1:36" ht="120" customHeight="1" thickBot="1" x14ac:dyDescent="0.25">
      <c r="A21" s="747"/>
      <c r="B21" s="759" t="s">
        <v>633</v>
      </c>
      <c r="C21" s="250" t="s">
        <v>634</v>
      </c>
      <c r="D21" s="251" t="s">
        <v>83</v>
      </c>
      <c r="E21" s="252">
        <f t="shared" si="7"/>
        <v>2</v>
      </c>
      <c r="F21" s="760" t="s">
        <v>108</v>
      </c>
      <c r="G21" s="750" t="s">
        <v>635</v>
      </c>
      <c r="H21" s="88">
        <f t="shared" si="8"/>
        <v>0</v>
      </c>
      <c r="I21" s="88">
        <f t="shared" si="0"/>
        <v>1</v>
      </c>
      <c r="J21" s="88">
        <f t="shared" si="1"/>
        <v>0</v>
      </c>
      <c r="K21" s="88">
        <f t="shared" si="2"/>
        <v>1</v>
      </c>
      <c r="L21" s="751">
        <v>22012869.179096702</v>
      </c>
      <c r="M21" s="754"/>
      <c r="N21" s="757"/>
      <c r="O21" s="754"/>
      <c r="P21" s="253"/>
      <c r="Q21" s="246"/>
      <c r="R21" s="759" t="s">
        <v>633</v>
      </c>
      <c r="S21" s="250" t="s">
        <v>634</v>
      </c>
      <c r="T21" s="27">
        <v>0</v>
      </c>
      <c r="U21" s="27">
        <v>0</v>
      </c>
      <c r="V21" s="27">
        <v>0</v>
      </c>
      <c r="W21" s="28">
        <f t="shared" si="3"/>
        <v>0</v>
      </c>
      <c r="X21" s="27">
        <v>0</v>
      </c>
      <c r="Y21" s="27">
        <v>1</v>
      </c>
      <c r="Z21" s="27">
        <v>0</v>
      </c>
      <c r="AA21" s="28">
        <f t="shared" si="4"/>
        <v>1</v>
      </c>
      <c r="AB21" s="27">
        <v>0</v>
      </c>
      <c r="AC21" s="27">
        <v>0</v>
      </c>
      <c r="AD21" s="27">
        <v>0</v>
      </c>
      <c r="AE21" s="28">
        <f t="shared" si="5"/>
        <v>0</v>
      </c>
      <c r="AF21" s="27">
        <v>0</v>
      </c>
      <c r="AG21" s="27">
        <v>0</v>
      </c>
      <c r="AH21" s="27">
        <v>1</v>
      </c>
      <c r="AI21" s="28">
        <f t="shared" si="6"/>
        <v>1</v>
      </c>
      <c r="AJ21" s="28">
        <f t="shared" si="9"/>
        <v>2</v>
      </c>
    </row>
    <row r="22" spans="1:36" ht="120" customHeight="1" thickBot="1" x14ac:dyDescent="0.25">
      <c r="A22" s="747"/>
      <c r="B22" s="759"/>
      <c r="C22" s="250" t="s">
        <v>626</v>
      </c>
      <c r="D22" s="251" t="s">
        <v>83</v>
      </c>
      <c r="E22" s="252">
        <f t="shared" si="7"/>
        <v>70000</v>
      </c>
      <c r="F22" s="760"/>
      <c r="G22" s="750"/>
      <c r="H22" s="88">
        <f>+W22</f>
        <v>0</v>
      </c>
      <c r="I22" s="88">
        <f>+AA22</f>
        <v>35000</v>
      </c>
      <c r="J22" s="88">
        <f>+AE22</f>
        <v>0</v>
      </c>
      <c r="K22" s="88">
        <f>+AI22</f>
        <v>35000</v>
      </c>
      <c r="L22" s="752"/>
      <c r="M22" s="755"/>
      <c r="N22" s="758"/>
      <c r="O22" s="755"/>
      <c r="P22" s="253"/>
      <c r="Q22" s="246"/>
      <c r="R22" s="759"/>
      <c r="S22" s="250" t="s">
        <v>626</v>
      </c>
      <c r="T22" s="27">
        <v>0</v>
      </c>
      <c r="U22" s="27">
        <v>0</v>
      </c>
      <c r="V22" s="27">
        <v>0</v>
      </c>
      <c r="W22" s="28">
        <f t="shared" si="3"/>
        <v>0</v>
      </c>
      <c r="X22" s="27">
        <v>0</v>
      </c>
      <c r="Y22" s="27">
        <v>35000</v>
      </c>
      <c r="Z22" s="27">
        <v>0</v>
      </c>
      <c r="AA22" s="28">
        <f t="shared" si="4"/>
        <v>35000</v>
      </c>
      <c r="AB22" s="27">
        <v>0</v>
      </c>
      <c r="AC22" s="27">
        <v>0</v>
      </c>
      <c r="AD22" s="27">
        <v>0</v>
      </c>
      <c r="AE22" s="28">
        <f t="shared" si="5"/>
        <v>0</v>
      </c>
      <c r="AF22" s="27">
        <v>0</v>
      </c>
      <c r="AG22" s="27">
        <v>0</v>
      </c>
      <c r="AH22" s="27">
        <v>35000</v>
      </c>
      <c r="AI22" s="28">
        <f t="shared" si="6"/>
        <v>35000</v>
      </c>
      <c r="AJ22" s="28">
        <f>+IFERROR(IF(D22="Porcentaje",IF(AND(COUNT(T22:V22)&gt;=0,COUNT(X22:Z22)=0,COUNT(AB22:AD22)=0,COUNT(AF22:AH22)=0),W22,IF(AND(COUNT(T22:V22)&gt;=1,COUNT(X22:Z22)&gt;=1,COUNT(AB22:AD22)=0,COUNT(AF22:AH22)=0),AA22,IF(AND(COUNT(T22:V22)&gt;=1,COUNT(X22:Z22)&gt;=1,COUNT(AB22:AD22)&gt;=1,COUNT(AF22:AH22)=0),AE22,IF(AND(COUNT(T22:V22)&gt;=1,COUNT(X22:Z22)&gt;=1,COUNT(AB22:AD22)&gt;=1,COUNT(AF22:AH22)&gt;=1),AI22,"-")))),SUM(W22,AA22,AE22,AI22)),"-")</f>
        <v>70000</v>
      </c>
    </row>
  </sheetData>
  <mergeCells count="48">
    <mergeCell ref="A8:P8"/>
    <mergeCell ref="A5:P5"/>
    <mergeCell ref="A6:E6"/>
    <mergeCell ref="F6:J6"/>
    <mergeCell ref="K6:P6"/>
    <mergeCell ref="A7:P7"/>
    <mergeCell ref="A9:P10"/>
    <mergeCell ref="A11:P12"/>
    <mergeCell ref="R11:AJ12"/>
    <mergeCell ref="A13:A14"/>
    <mergeCell ref="B13:F13"/>
    <mergeCell ref="G13:G14"/>
    <mergeCell ref="H13:K13"/>
    <mergeCell ref="L13:L14"/>
    <mergeCell ref="M13:M14"/>
    <mergeCell ref="N13:N14"/>
    <mergeCell ref="AF13:AI13"/>
    <mergeCell ref="AJ13:AJ14"/>
    <mergeCell ref="R13:S13"/>
    <mergeCell ref="T13:W13"/>
    <mergeCell ref="X13:AA13"/>
    <mergeCell ref="AB13:AE13"/>
    <mergeCell ref="O13:O14"/>
    <mergeCell ref="P13:P14"/>
    <mergeCell ref="A15:A22"/>
    <mergeCell ref="B15:B16"/>
    <mergeCell ref="F15:F16"/>
    <mergeCell ref="G15:G16"/>
    <mergeCell ref="L15:L16"/>
    <mergeCell ref="B21:B22"/>
    <mergeCell ref="F21:F22"/>
    <mergeCell ref="G21:G22"/>
    <mergeCell ref="L21:L22"/>
    <mergeCell ref="R15:R16"/>
    <mergeCell ref="B17:B18"/>
    <mergeCell ref="F17:F18"/>
    <mergeCell ref="G17:G18"/>
    <mergeCell ref="L17:L18"/>
    <mergeCell ref="R17:R18"/>
    <mergeCell ref="M15:M22"/>
    <mergeCell ref="N15:N22"/>
    <mergeCell ref="O15:O22"/>
    <mergeCell ref="R21:R22"/>
    <mergeCell ref="B19:B20"/>
    <mergeCell ref="F19:F20"/>
    <mergeCell ref="G19:G20"/>
    <mergeCell ref="L19:L20"/>
    <mergeCell ref="R19:R20"/>
  </mergeCells>
  <dataValidations count="2">
    <dataValidation type="list" allowBlank="1" showInputMessage="1" showErrorMessage="1" sqref="F17 F19 F15 F21:F22" xr:uid="{848CAD20-865D-4B73-8645-8F4F4BBA75BB}">
      <formula1>"A,B,C"</formula1>
    </dataValidation>
    <dataValidation type="list" allowBlank="1" showInputMessage="1" showErrorMessage="1" sqref="D15:D22" xr:uid="{D1BBA098-3D14-4CE7-81EB-D5BB0D2BE5F0}">
      <formula1>"Unidad,Porcentaje,Monetario"</formula1>
    </dataValidation>
  </dataValidations>
  <pageMargins left="0.95" right="0.32990000000000003" top="1.38E-2" bottom="2.3599999999999999E-2" header="0.37009999999999998" footer="0.37990000000000002"/>
  <pageSetup paperSize="5" scale="36" fitToHeight="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4DC2A-9E46-4381-933F-D000A6CBEA22}">
  <sheetPr codeName="Hoja11">
    <pageSetUpPr fitToPage="1"/>
  </sheetPr>
  <dimension ref="A4:AJ35"/>
  <sheetViews>
    <sheetView showGridLines="0" zoomScale="98" zoomScaleNormal="98" workbookViewId="0"/>
  </sheetViews>
  <sheetFormatPr baseColWidth="10" defaultColWidth="11.42578125" defaultRowHeight="12.75" x14ac:dyDescent="0.2"/>
  <cols>
    <col min="1" max="1" width="44.140625" style="254" bestFit="1" customWidth="1"/>
    <col min="2" max="2" width="31" style="254" customWidth="1"/>
    <col min="3" max="3" width="27" style="254" bestFit="1" customWidth="1"/>
    <col min="4" max="4" width="10" style="254" bestFit="1" customWidth="1"/>
    <col min="5" max="5" width="5.5703125" style="254" bestFit="1" customWidth="1"/>
    <col min="6" max="6" width="11.85546875" style="254" customWidth="1"/>
    <col min="7" max="7" width="83.28515625" style="254" bestFit="1" customWidth="1"/>
    <col min="8" max="11" width="11" style="254" bestFit="1" customWidth="1"/>
    <col min="12" max="12" width="15.85546875" style="254" bestFit="1" customWidth="1"/>
    <col min="13" max="13" width="18.42578125" style="254" bestFit="1" customWidth="1"/>
    <col min="14" max="14" width="39" style="254" bestFit="1" customWidth="1"/>
    <col min="15" max="15" width="37.7109375" style="254" bestFit="1" customWidth="1"/>
    <col min="16" max="16" width="14.42578125" style="254" bestFit="1" customWidth="1"/>
    <col min="17" max="17" width="11.42578125" style="254"/>
    <col min="18" max="18" width="30.28515625" style="254" customWidth="1"/>
    <col min="19" max="19" width="30" style="254" customWidth="1"/>
    <col min="20" max="20" width="7.5703125" style="254" customWidth="1"/>
    <col min="21" max="21" width="9.42578125" style="254" customWidth="1"/>
    <col min="22" max="22" width="8" style="254" customWidth="1"/>
    <col min="23" max="23" width="10.28515625" style="254" customWidth="1"/>
    <col min="24" max="24" width="7.28515625" style="254" customWidth="1"/>
    <col min="25" max="26" width="8.42578125" style="254" customWidth="1"/>
    <col min="27" max="27" width="10.140625" style="254" customWidth="1"/>
    <col min="28" max="28" width="7.28515625" style="254" customWidth="1"/>
    <col min="29" max="29" width="9.140625" style="254" customWidth="1"/>
    <col min="30" max="30" width="13" style="254" customWidth="1"/>
    <col min="31" max="31" width="10.28515625" style="254" customWidth="1"/>
    <col min="32" max="32" width="9.42578125" style="254" customWidth="1"/>
    <col min="33" max="33" width="12.7109375" style="254" customWidth="1"/>
    <col min="34" max="34" width="11.5703125" style="254" customWidth="1"/>
    <col min="35" max="35" width="10" style="254" customWidth="1"/>
    <col min="36" max="36" width="14.140625" style="254" customWidth="1"/>
    <col min="37" max="16384" width="11.42578125" style="254"/>
  </cols>
  <sheetData>
    <row r="4" spans="1:36" ht="24.75" customHeight="1" thickBot="1" x14ac:dyDescent="0.25"/>
    <row r="5" spans="1:36" s="214" customFormat="1" ht="13.5" thickBot="1" x14ac:dyDescent="0.25">
      <c r="A5" s="645" t="s">
        <v>32</v>
      </c>
      <c r="B5" s="646"/>
      <c r="C5" s="646"/>
      <c r="D5" s="646"/>
      <c r="E5" s="726"/>
      <c r="F5" s="646"/>
      <c r="G5" s="646"/>
      <c r="H5" s="726"/>
      <c r="I5" s="726"/>
      <c r="J5" s="726"/>
      <c r="K5" s="726"/>
      <c r="L5" s="726"/>
      <c r="M5" s="646"/>
      <c r="N5" s="646"/>
      <c r="O5" s="646"/>
      <c r="P5" s="647"/>
      <c r="R5" s="213"/>
      <c r="S5" s="213"/>
      <c r="T5" s="213"/>
      <c r="U5" s="213"/>
      <c r="V5" s="213"/>
      <c r="W5" s="213"/>
      <c r="X5" s="213"/>
      <c r="Y5" s="213"/>
      <c r="Z5" s="213"/>
      <c r="AA5" s="213"/>
      <c r="AB5" s="213"/>
      <c r="AC5" s="213"/>
      <c r="AD5" s="213"/>
      <c r="AE5" s="213"/>
      <c r="AF5" s="213"/>
      <c r="AG5" s="213"/>
      <c r="AH5" s="213"/>
      <c r="AI5" s="213"/>
      <c r="AJ5" s="213"/>
    </row>
    <row r="6" spans="1:36" ht="58.5" customHeight="1" thickBot="1" x14ac:dyDescent="0.25">
      <c r="A6" s="648" t="s">
        <v>584</v>
      </c>
      <c r="B6" s="648"/>
      <c r="C6" s="648"/>
      <c r="D6" s="648"/>
      <c r="E6" s="649"/>
      <c r="F6" s="648" t="s">
        <v>555</v>
      </c>
      <c r="G6" s="648"/>
      <c r="H6" s="649"/>
      <c r="I6" s="649"/>
      <c r="J6" s="649"/>
      <c r="K6" s="651" t="s">
        <v>585</v>
      </c>
      <c r="L6" s="652"/>
      <c r="M6" s="653"/>
      <c r="N6" s="653"/>
      <c r="O6" s="653"/>
      <c r="P6" s="654"/>
      <c r="R6" s="255"/>
      <c r="S6" s="255"/>
      <c r="T6" s="255"/>
      <c r="U6" s="255"/>
      <c r="V6" s="255"/>
      <c r="W6" s="255"/>
      <c r="X6" s="255"/>
      <c r="Y6" s="255"/>
      <c r="Z6" s="255"/>
      <c r="AA6" s="255"/>
      <c r="AB6" s="255"/>
      <c r="AC6" s="255"/>
      <c r="AD6" s="255"/>
      <c r="AE6" s="255"/>
      <c r="AF6" s="255"/>
      <c r="AG6" s="255"/>
      <c r="AH6" s="255"/>
      <c r="AI6" s="255"/>
      <c r="AJ6" s="255"/>
    </row>
    <row r="7" spans="1:36" ht="13.5" thickBot="1" x14ac:dyDescent="0.25">
      <c r="A7" s="655" t="s">
        <v>36</v>
      </c>
      <c r="B7" s="656"/>
      <c r="C7" s="656"/>
      <c r="D7" s="656"/>
      <c r="E7" s="657"/>
      <c r="F7" s="656"/>
      <c r="G7" s="656"/>
      <c r="H7" s="657"/>
      <c r="I7" s="657"/>
      <c r="J7" s="657"/>
      <c r="K7" s="657"/>
      <c r="L7" s="657"/>
      <c r="M7" s="656"/>
      <c r="N7" s="656"/>
      <c r="O7" s="656"/>
      <c r="P7" s="658"/>
      <c r="R7" s="255"/>
      <c r="S7" s="255"/>
      <c r="T7" s="255"/>
      <c r="U7" s="255"/>
      <c r="V7" s="255"/>
      <c r="W7" s="255"/>
      <c r="X7" s="255"/>
      <c r="Y7" s="255"/>
      <c r="Z7" s="255"/>
      <c r="AA7" s="255"/>
      <c r="AB7" s="255"/>
      <c r="AC7" s="255"/>
      <c r="AD7" s="255"/>
      <c r="AE7" s="255"/>
      <c r="AF7" s="255"/>
      <c r="AG7" s="255"/>
      <c r="AH7" s="255"/>
      <c r="AI7" s="255"/>
      <c r="AJ7" s="255"/>
    </row>
    <row r="8" spans="1:36" x14ac:dyDescent="0.2">
      <c r="A8" s="641" t="s">
        <v>636</v>
      </c>
      <c r="B8" s="642"/>
      <c r="C8" s="642"/>
      <c r="D8" s="642"/>
      <c r="E8" s="643"/>
      <c r="F8" s="642"/>
      <c r="G8" s="642"/>
      <c r="H8" s="643"/>
      <c r="I8" s="643"/>
      <c r="J8" s="643"/>
      <c r="K8" s="643"/>
      <c r="L8" s="643"/>
      <c r="M8" s="642"/>
      <c r="N8" s="642"/>
      <c r="O8" s="642"/>
      <c r="P8" s="644"/>
      <c r="R8" s="256"/>
      <c r="S8" s="256"/>
      <c r="T8" s="256"/>
      <c r="U8" s="256"/>
      <c r="V8" s="256"/>
      <c r="W8" s="256"/>
      <c r="X8" s="256"/>
      <c r="Y8" s="256"/>
      <c r="Z8" s="256"/>
      <c r="AA8" s="256"/>
      <c r="AB8" s="256"/>
      <c r="AC8" s="256"/>
      <c r="AD8" s="256"/>
      <c r="AE8" s="256"/>
      <c r="AF8" s="256"/>
      <c r="AG8" s="256"/>
      <c r="AH8" s="256"/>
      <c r="AI8" s="256"/>
      <c r="AJ8" s="256"/>
    </row>
    <row r="9" spans="1:36" x14ac:dyDescent="0.2">
      <c r="A9" s="659" t="s">
        <v>38</v>
      </c>
      <c r="B9" s="660"/>
      <c r="C9" s="660"/>
      <c r="D9" s="660"/>
      <c r="E9" s="661"/>
      <c r="F9" s="660"/>
      <c r="G9" s="660"/>
      <c r="H9" s="661"/>
      <c r="I9" s="661"/>
      <c r="J9" s="661"/>
      <c r="K9" s="661"/>
      <c r="L9" s="661"/>
      <c r="M9" s="660"/>
      <c r="N9" s="660"/>
      <c r="O9" s="660"/>
      <c r="P9" s="662"/>
      <c r="R9" s="256"/>
      <c r="S9" s="256"/>
      <c r="T9" s="256"/>
      <c r="U9" s="256"/>
      <c r="V9" s="256"/>
      <c r="W9" s="256"/>
      <c r="X9" s="256"/>
      <c r="Y9" s="256"/>
      <c r="Z9" s="256"/>
      <c r="AA9" s="256"/>
      <c r="AB9" s="256"/>
      <c r="AC9" s="256"/>
      <c r="AD9" s="256"/>
      <c r="AE9" s="256"/>
      <c r="AF9" s="256"/>
      <c r="AG9" s="256"/>
      <c r="AH9" s="256"/>
      <c r="AI9" s="256"/>
      <c r="AJ9" s="256"/>
    </row>
    <row r="10" spans="1:36" ht="13.5" thickBot="1" x14ac:dyDescent="0.25">
      <c r="A10" s="659"/>
      <c r="B10" s="660"/>
      <c r="C10" s="660"/>
      <c r="D10" s="660"/>
      <c r="E10" s="661"/>
      <c r="F10" s="660"/>
      <c r="G10" s="660"/>
      <c r="H10" s="661"/>
      <c r="I10" s="661"/>
      <c r="J10" s="661"/>
      <c r="K10" s="661"/>
      <c r="L10" s="661"/>
      <c r="M10" s="660"/>
      <c r="N10" s="660"/>
      <c r="O10" s="660"/>
      <c r="P10" s="662"/>
      <c r="R10" s="256"/>
      <c r="S10" s="256"/>
      <c r="T10" s="256"/>
      <c r="U10" s="256"/>
      <c r="V10" s="256"/>
      <c r="W10" s="256"/>
      <c r="X10" s="256"/>
      <c r="Y10" s="256"/>
      <c r="Z10" s="256"/>
      <c r="AA10" s="256"/>
      <c r="AB10" s="256"/>
      <c r="AC10" s="256"/>
      <c r="AD10" s="256"/>
      <c r="AE10" s="256"/>
      <c r="AF10" s="256"/>
      <c r="AG10" s="256"/>
      <c r="AH10" s="256"/>
      <c r="AI10" s="256"/>
      <c r="AJ10" s="256"/>
    </row>
    <row r="11" spans="1:36" x14ac:dyDescent="0.2">
      <c r="A11" s="659" t="s">
        <v>39</v>
      </c>
      <c r="B11" s="660"/>
      <c r="C11" s="660"/>
      <c r="D11" s="660"/>
      <c r="E11" s="660"/>
      <c r="F11" s="660"/>
      <c r="G11" s="660"/>
      <c r="H11" s="660"/>
      <c r="I11" s="660"/>
      <c r="J11" s="660"/>
      <c r="K11" s="660"/>
      <c r="L11" s="660"/>
      <c r="M11" s="660"/>
      <c r="N11" s="660"/>
      <c r="O11" s="660"/>
      <c r="P11" s="662"/>
      <c r="R11" s="667" t="s">
        <v>40</v>
      </c>
      <c r="S11" s="668"/>
      <c r="T11" s="669"/>
      <c r="U11" s="669"/>
      <c r="V11" s="669"/>
      <c r="W11" s="669"/>
      <c r="X11" s="669"/>
      <c r="Y11" s="669"/>
      <c r="Z11" s="669"/>
      <c r="AA11" s="669"/>
      <c r="AB11" s="669"/>
      <c r="AC11" s="669"/>
      <c r="AD11" s="669"/>
      <c r="AE11" s="669"/>
      <c r="AF11" s="669"/>
      <c r="AG11" s="669"/>
      <c r="AH11" s="669"/>
      <c r="AI11" s="669"/>
      <c r="AJ11" s="670"/>
    </row>
    <row r="12" spans="1:36" ht="13.5" thickBot="1" x14ac:dyDescent="0.25">
      <c r="A12" s="257"/>
      <c r="B12" s="258"/>
      <c r="C12" s="258"/>
      <c r="D12" s="258"/>
      <c r="E12" s="259"/>
      <c r="F12" s="258"/>
      <c r="G12" s="258"/>
      <c r="H12" s="259"/>
      <c r="I12" s="259"/>
      <c r="J12" s="259"/>
      <c r="K12" s="259"/>
      <c r="L12" s="259"/>
      <c r="M12" s="258"/>
      <c r="N12" s="258"/>
      <c r="O12" s="258"/>
      <c r="P12" s="260"/>
      <c r="R12" s="671"/>
      <c r="S12" s="672"/>
      <c r="T12" s="673"/>
      <c r="U12" s="673"/>
      <c r="V12" s="673"/>
      <c r="W12" s="673"/>
      <c r="X12" s="673"/>
      <c r="Y12" s="673"/>
      <c r="Z12" s="673"/>
      <c r="AA12" s="673"/>
      <c r="AB12" s="673"/>
      <c r="AC12" s="673"/>
      <c r="AD12" s="673"/>
      <c r="AE12" s="673"/>
      <c r="AF12" s="673"/>
      <c r="AG12" s="673"/>
      <c r="AH12" s="673"/>
      <c r="AI12" s="673"/>
      <c r="AJ12" s="674"/>
    </row>
    <row r="13" spans="1:36" ht="13.5" thickBot="1" x14ac:dyDescent="0.25">
      <c r="A13" s="678" t="s">
        <v>41</v>
      </c>
      <c r="B13" s="678" t="s">
        <v>42</v>
      </c>
      <c r="C13" s="678"/>
      <c r="D13" s="678"/>
      <c r="E13" s="801"/>
      <c r="F13" s="678"/>
      <c r="G13" s="678" t="s">
        <v>43</v>
      </c>
      <c r="H13" s="801" t="s">
        <v>44</v>
      </c>
      <c r="I13" s="801"/>
      <c r="J13" s="801"/>
      <c r="K13" s="801"/>
      <c r="L13" s="801" t="s">
        <v>45</v>
      </c>
      <c r="M13" s="678" t="s">
        <v>46</v>
      </c>
      <c r="N13" s="678" t="s">
        <v>47</v>
      </c>
      <c r="O13" s="678" t="s">
        <v>48</v>
      </c>
      <c r="P13" s="678" t="s">
        <v>49</v>
      </c>
      <c r="Q13" s="261"/>
      <c r="R13" s="684" t="s">
        <v>42</v>
      </c>
      <c r="S13" s="684"/>
      <c r="T13" s="680" t="s">
        <v>50</v>
      </c>
      <c r="U13" s="680"/>
      <c r="V13" s="680"/>
      <c r="W13" s="680"/>
      <c r="X13" s="680" t="s">
        <v>51</v>
      </c>
      <c r="Y13" s="680"/>
      <c r="Z13" s="680"/>
      <c r="AA13" s="680"/>
      <c r="AB13" s="680" t="s">
        <v>52</v>
      </c>
      <c r="AC13" s="680"/>
      <c r="AD13" s="680"/>
      <c r="AE13" s="680"/>
      <c r="AF13" s="680" t="s">
        <v>53</v>
      </c>
      <c r="AG13" s="680"/>
      <c r="AH13" s="680"/>
      <c r="AI13" s="680"/>
      <c r="AJ13" s="681" t="s">
        <v>54</v>
      </c>
    </row>
    <row r="14" spans="1:36" ht="26.25" thickBot="1" x14ac:dyDescent="0.25">
      <c r="A14" s="678"/>
      <c r="B14" s="217" t="s">
        <v>55</v>
      </c>
      <c r="C14" s="217" t="s">
        <v>56</v>
      </c>
      <c r="D14" s="217" t="s">
        <v>57</v>
      </c>
      <c r="E14" s="218" t="s">
        <v>58</v>
      </c>
      <c r="F14" s="217" t="s">
        <v>59</v>
      </c>
      <c r="G14" s="678"/>
      <c r="H14" s="218" t="s">
        <v>60</v>
      </c>
      <c r="I14" s="218" t="s">
        <v>61</v>
      </c>
      <c r="J14" s="218" t="s">
        <v>62</v>
      </c>
      <c r="K14" s="218" t="s">
        <v>63</v>
      </c>
      <c r="L14" s="801"/>
      <c r="M14" s="678"/>
      <c r="N14" s="678"/>
      <c r="O14" s="678"/>
      <c r="P14" s="678"/>
      <c r="Q14" s="261"/>
      <c r="R14" s="262" t="s">
        <v>55</v>
      </c>
      <c r="S14" s="262" t="s">
        <v>56</v>
      </c>
      <c r="T14" s="263" t="s">
        <v>64</v>
      </c>
      <c r="U14" s="263" t="s">
        <v>65</v>
      </c>
      <c r="V14" s="263" t="s">
        <v>66</v>
      </c>
      <c r="W14" s="264" t="s">
        <v>67</v>
      </c>
      <c r="X14" s="263" t="s">
        <v>68</v>
      </c>
      <c r="Y14" s="263" t="s">
        <v>69</v>
      </c>
      <c r="Z14" s="263" t="s">
        <v>70</v>
      </c>
      <c r="AA14" s="264" t="s">
        <v>71</v>
      </c>
      <c r="AB14" s="263" t="s">
        <v>72</v>
      </c>
      <c r="AC14" s="263" t="s">
        <v>73</v>
      </c>
      <c r="AD14" s="263" t="s">
        <v>74</v>
      </c>
      <c r="AE14" s="264" t="s">
        <v>75</v>
      </c>
      <c r="AF14" s="263" t="s">
        <v>76</v>
      </c>
      <c r="AG14" s="263" t="s">
        <v>77</v>
      </c>
      <c r="AH14" s="263" t="s">
        <v>78</v>
      </c>
      <c r="AI14" s="264" t="s">
        <v>79</v>
      </c>
      <c r="AJ14" s="796"/>
    </row>
    <row r="15" spans="1:36" ht="71.25" customHeight="1" thickBot="1" x14ac:dyDescent="0.25">
      <c r="A15" s="265" t="s">
        <v>637</v>
      </c>
      <c r="B15" s="265" t="s">
        <v>638</v>
      </c>
      <c r="C15" s="265" t="s">
        <v>639</v>
      </c>
      <c r="D15" s="265" t="s">
        <v>83</v>
      </c>
      <c r="E15" s="266">
        <f>+SUM(H15:K15)</f>
        <v>1</v>
      </c>
      <c r="F15" s="267" t="s">
        <v>84</v>
      </c>
      <c r="G15" s="265" t="s">
        <v>640</v>
      </c>
      <c r="H15" s="224">
        <f>+W15</f>
        <v>0</v>
      </c>
      <c r="I15" s="224">
        <f>+AA15</f>
        <v>0</v>
      </c>
      <c r="J15" s="224">
        <f>+AE15</f>
        <v>1</v>
      </c>
      <c r="K15" s="224">
        <f>+AI15</f>
        <v>0</v>
      </c>
      <c r="L15" s="268">
        <v>1696032.5077107653</v>
      </c>
      <c r="M15" s="269" t="s">
        <v>641</v>
      </c>
      <c r="N15" s="269" t="s">
        <v>642</v>
      </c>
      <c r="O15" s="265" t="s">
        <v>643</v>
      </c>
      <c r="P15" s="48"/>
      <c r="Q15" s="261"/>
      <c r="R15" s="265" t="s">
        <v>638</v>
      </c>
      <c r="S15" s="265" t="s">
        <v>639</v>
      </c>
      <c r="T15" s="270">
        <v>0</v>
      </c>
      <c r="U15" s="270">
        <v>0</v>
      </c>
      <c r="V15" s="270">
        <v>0</v>
      </c>
      <c r="W15" s="271">
        <f t="shared" ref="W15:W34" si="0">SUM(T15:V15)</f>
        <v>0</v>
      </c>
      <c r="X15" s="270">
        <v>0</v>
      </c>
      <c r="Y15" s="270">
        <v>0</v>
      </c>
      <c r="Z15" s="270">
        <v>0</v>
      </c>
      <c r="AA15" s="271">
        <f t="shared" ref="AA15:AA34" si="1">SUM(X15:Z15)</f>
        <v>0</v>
      </c>
      <c r="AB15" s="270">
        <v>0</v>
      </c>
      <c r="AC15" s="270">
        <v>1</v>
      </c>
      <c r="AD15" s="270">
        <v>0</v>
      </c>
      <c r="AE15" s="271">
        <f t="shared" ref="AE15:AE34" si="2">SUM(AB15:AD15)</f>
        <v>1</v>
      </c>
      <c r="AF15" s="270">
        <v>0</v>
      </c>
      <c r="AG15" s="270">
        <v>0</v>
      </c>
      <c r="AH15" s="270">
        <v>0</v>
      </c>
      <c r="AI15" s="272">
        <f>+IF($D15="Porcentaje",IF(AND(AF15&lt;&gt;"",AG15="",AH15=""),AF15,IF(AND(AF15&lt;&gt;"",AG15&lt;&gt;"",AH15=""),AG15,IF(AND(AF15&lt;&gt;"",AG15&lt;&gt;"",AH15&lt;&gt;""),AH15,0))),SUM(AF15:AH15))</f>
        <v>0</v>
      </c>
      <c r="AJ15" s="273">
        <f>+IFERROR(IF(D15="Porcentaje",IF(AND(COUNT(T15:V15)&gt;=0,COUNT(X15:Z15)=0,COUNT(AB15:AD15)=0,COUNT(AF15:AH15)=0),W15,IF(AND(COUNT(T15:V15)&gt;=1,COUNT(X15:Z15)&gt;=1,COUNT(AB15:AD15)=0,COUNT(AF15:AH15)=0),AA15,IF(AND(COUNT(T15:V15)&gt;=1,COUNT(X15:Z15)&gt;=1,COUNT(AB15:AD15)&gt;=1,COUNT(AF15:AH15)=0),AE15,IF(AND(COUNT(T15:V15)&gt;=1,COUNT(X15:Z15)&gt;=1,COUNT(AB15:AD15)&gt;=1,COUNT(AF15:AH15)&gt;=1),AI15,"-")))),SUM(W15,AA15,AE15,AI15)),"-")</f>
        <v>1</v>
      </c>
    </row>
    <row r="16" spans="1:36" ht="51.75" thickBot="1" x14ac:dyDescent="0.25">
      <c r="A16" s="797" t="s">
        <v>644</v>
      </c>
      <c r="B16" s="265" t="s">
        <v>645</v>
      </c>
      <c r="C16" s="265" t="s">
        <v>646</v>
      </c>
      <c r="D16" s="265" t="s">
        <v>83</v>
      </c>
      <c r="E16" s="266">
        <f t="shared" ref="E16:E34" si="3">+SUM(H16:K16)</f>
        <v>12</v>
      </c>
      <c r="F16" s="267" t="s">
        <v>84</v>
      </c>
      <c r="G16" s="265" t="s">
        <v>647</v>
      </c>
      <c r="H16" s="224">
        <f t="shared" ref="H16:H34" si="4">+W16</f>
        <v>3</v>
      </c>
      <c r="I16" s="224">
        <f t="shared" ref="I16:I34" si="5">+AA16</f>
        <v>3</v>
      </c>
      <c r="J16" s="224">
        <f t="shared" ref="J16:J34" si="6">+AE16</f>
        <v>3</v>
      </c>
      <c r="K16" s="224">
        <f t="shared" ref="K16:K34" si="7">+AI16</f>
        <v>3</v>
      </c>
      <c r="L16" s="268">
        <v>1882596.0835589494</v>
      </c>
      <c r="M16" s="274" t="s">
        <v>648</v>
      </c>
      <c r="N16" s="269" t="s">
        <v>649</v>
      </c>
      <c r="O16" s="265" t="s">
        <v>650</v>
      </c>
      <c r="P16" s="48"/>
      <c r="Q16" s="261"/>
      <c r="R16" s="265" t="s">
        <v>645</v>
      </c>
      <c r="S16" s="265" t="s">
        <v>646</v>
      </c>
      <c r="T16" s="270">
        <v>1</v>
      </c>
      <c r="U16" s="270">
        <v>1</v>
      </c>
      <c r="V16" s="270">
        <v>1</v>
      </c>
      <c r="W16" s="271">
        <f t="shared" si="0"/>
        <v>3</v>
      </c>
      <c r="X16" s="270">
        <v>1</v>
      </c>
      <c r="Y16" s="270">
        <v>1</v>
      </c>
      <c r="Z16" s="270">
        <v>1</v>
      </c>
      <c r="AA16" s="271">
        <f t="shared" si="1"/>
        <v>3</v>
      </c>
      <c r="AB16" s="270">
        <v>1</v>
      </c>
      <c r="AC16" s="270">
        <v>1</v>
      </c>
      <c r="AD16" s="270">
        <v>1</v>
      </c>
      <c r="AE16" s="271">
        <f t="shared" si="2"/>
        <v>3</v>
      </c>
      <c r="AF16" s="270">
        <v>1</v>
      </c>
      <c r="AG16" s="270">
        <v>1</v>
      </c>
      <c r="AH16" s="270">
        <v>1</v>
      </c>
      <c r="AI16" s="272">
        <f t="shared" ref="AI16:AI34" si="8">+IF($D16="Porcentaje",IF(AND(AF16&lt;&gt;"",AG16="",AH16=""),AF16,IF(AND(AF16&lt;&gt;"",AG16&lt;&gt;"",AH16=""),AG16,IF(AND(AF16&lt;&gt;"",AG16&lt;&gt;"",AH16&lt;&gt;""),AH16,0))),SUM(AF16:AH16))</f>
        <v>3</v>
      </c>
      <c r="AJ16" s="273">
        <f t="shared" ref="AJ16:AJ34" si="9">+IFERROR(IF(D16="Porcentaje",IF(AND(COUNT(T16:V16)&gt;=0,COUNT(X16:Z16)=0,COUNT(AB16:AD16)=0,COUNT(AF16:AH16)=0),W16,IF(AND(COUNT(T16:V16)&gt;=1,COUNT(X16:Z16)&gt;=1,COUNT(AB16:AD16)=0,COUNT(AF16:AH16)=0),AA16,IF(AND(COUNT(T16:V16)&gt;=1,COUNT(X16:Z16)&gt;=1,COUNT(AB16:AD16)&gt;=1,COUNT(AF16:AH16)=0),AE16,IF(AND(COUNT(T16:V16)&gt;=1,COUNT(X16:Z16)&gt;=1,COUNT(AB16:AD16)&gt;=1,COUNT(AF16:AH16)&gt;=1),AI16,"-")))),SUM(W16,AA16,AE16,AI16)),"-")</f>
        <v>12</v>
      </c>
    </row>
    <row r="17" spans="1:36" ht="53.25" customHeight="1" thickBot="1" x14ac:dyDescent="0.25">
      <c r="A17" s="797"/>
      <c r="B17" s="265" t="s">
        <v>651</v>
      </c>
      <c r="C17" s="265" t="s">
        <v>652</v>
      </c>
      <c r="D17" s="265" t="s">
        <v>83</v>
      </c>
      <c r="E17" s="266">
        <f t="shared" si="3"/>
        <v>3</v>
      </c>
      <c r="F17" s="267" t="s">
        <v>108</v>
      </c>
      <c r="G17" s="265" t="s">
        <v>653</v>
      </c>
      <c r="H17" s="224">
        <f t="shared" si="4"/>
        <v>0</v>
      </c>
      <c r="I17" s="224">
        <f t="shared" si="5"/>
        <v>1</v>
      </c>
      <c r="J17" s="224">
        <f t="shared" si="6"/>
        <v>1</v>
      </c>
      <c r="K17" s="224">
        <f t="shared" si="7"/>
        <v>1</v>
      </c>
      <c r="L17" s="268">
        <v>2777310.2321710116</v>
      </c>
      <c r="M17" s="269" t="s">
        <v>654</v>
      </c>
      <c r="N17" s="269" t="s">
        <v>655</v>
      </c>
      <c r="O17" s="265" t="s">
        <v>656</v>
      </c>
      <c r="P17" s="48"/>
      <c r="Q17" s="261"/>
      <c r="R17" s="265" t="s">
        <v>651</v>
      </c>
      <c r="S17" s="265" t="s">
        <v>652</v>
      </c>
      <c r="T17" s="270">
        <v>0</v>
      </c>
      <c r="U17" s="270">
        <v>0</v>
      </c>
      <c r="V17" s="270">
        <v>0</v>
      </c>
      <c r="W17" s="271">
        <f t="shared" si="0"/>
        <v>0</v>
      </c>
      <c r="X17" s="270">
        <v>0</v>
      </c>
      <c r="Y17" s="270">
        <v>0</v>
      </c>
      <c r="Z17" s="270">
        <v>1</v>
      </c>
      <c r="AA17" s="271">
        <f>+SUM(X17:Z17)</f>
        <v>1</v>
      </c>
      <c r="AB17" s="270">
        <v>0</v>
      </c>
      <c r="AC17" s="270">
        <v>0</v>
      </c>
      <c r="AD17" s="270">
        <v>1</v>
      </c>
      <c r="AE17" s="271">
        <f t="shared" si="2"/>
        <v>1</v>
      </c>
      <c r="AF17" s="270">
        <v>0</v>
      </c>
      <c r="AG17" s="270">
        <v>0</v>
      </c>
      <c r="AH17" s="270">
        <v>1</v>
      </c>
      <c r="AI17" s="272">
        <f t="shared" si="8"/>
        <v>1</v>
      </c>
      <c r="AJ17" s="273">
        <f t="shared" si="9"/>
        <v>3</v>
      </c>
    </row>
    <row r="18" spans="1:36" ht="87" customHeight="1" thickBot="1" x14ac:dyDescent="0.25">
      <c r="A18" s="797"/>
      <c r="B18" s="265" t="s">
        <v>657</v>
      </c>
      <c r="C18" s="265" t="s">
        <v>658</v>
      </c>
      <c r="D18" s="265" t="s">
        <v>83</v>
      </c>
      <c r="E18" s="266">
        <f t="shared" si="3"/>
        <v>6</v>
      </c>
      <c r="F18" s="267" t="s">
        <v>108</v>
      </c>
      <c r="G18" s="265" t="s">
        <v>659</v>
      </c>
      <c r="H18" s="224">
        <f t="shared" si="4"/>
        <v>1</v>
      </c>
      <c r="I18" s="224">
        <f t="shared" si="5"/>
        <v>2</v>
      </c>
      <c r="J18" s="224">
        <f t="shared" si="6"/>
        <v>2</v>
      </c>
      <c r="K18" s="224">
        <f t="shared" si="7"/>
        <v>1</v>
      </c>
      <c r="L18" s="268">
        <v>2019381.4550891051</v>
      </c>
      <c r="M18" s="269" t="s">
        <v>654</v>
      </c>
      <c r="N18" s="269" t="s">
        <v>660</v>
      </c>
      <c r="O18" s="265" t="s">
        <v>656</v>
      </c>
      <c r="P18" s="48"/>
      <c r="Q18" s="261"/>
      <c r="R18" s="265" t="s">
        <v>657</v>
      </c>
      <c r="S18" s="265" t="s">
        <v>658</v>
      </c>
      <c r="T18" s="270">
        <v>0</v>
      </c>
      <c r="U18" s="270">
        <v>1</v>
      </c>
      <c r="V18" s="270">
        <v>0</v>
      </c>
      <c r="W18" s="271">
        <f t="shared" si="0"/>
        <v>1</v>
      </c>
      <c r="X18" s="270">
        <v>0</v>
      </c>
      <c r="Y18" s="270">
        <v>0</v>
      </c>
      <c r="Z18" s="270">
        <v>2</v>
      </c>
      <c r="AA18" s="271">
        <f>+SUM(X18:Z18)</f>
        <v>2</v>
      </c>
      <c r="AB18" s="270">
        <v>0</v>
      </c>
      <c r="AC18" s="270">
        <v>0</v>
      </c>
      <c r="AD18" s="270">
        <v>2</v>
      </c>
      <c r="AE18" s="271">
        <f t="shared" si="2"/>
        <v>2</v>
      </c>
      <c r="AF18" s="270">
        <v>0</v>
      </c>
      <c r="AG18" s="270">
        <v>1</v>
      </c>
      <c r="AH18" s="270">
        <v>0</v>
      </c>
      <c r="AI18" s="272">
        <f t="shared" si="8"/>
        <v>1</v>
      </c>
      <c r="AJ18" s="273">
        <f t="shared" si="9"/>
        <v>6</v>
      </c>
    </row>
    <row r="19" spans="1:36" ht="105.75" customHeight="1" thickBot="1" x14ac:dyDescent="0.25">
      <c r="A19" s="797"/>
      <c r="B19" s="275" t="s">
        <v>661</v>
      </c>
      <c r="C19" s="275" t="s">
        <v>662</v>
      </c>
      <c r="D19" s="275" t="s">
        <v>83</v>
      </c>
      <c r="E19" s="266">
        <f t="shared" si="3"/>
        <v>4</v>
      </c>
      <c r="F19" s="275" t="s">
        <v>108</v>
      </c>
      <c r="G19" s="265" t="s">
        <v>663</v>
      </c>
      <c r="H19" s="224">
        <f t="shared" si="4"/>
        <v>1</v>
      </c>
      <c r="I19" s="224">
        <f t="shared" si="5"/>
        <v>1</v>
      </c>
      <c r="J19" s="224">
        <f t="shared" si="6"/>
        <v>1</v>
      </c>
      <c r="K19" s="224">
        <f t="shared" si="7"/>
        <v>1</v>
      </c>
      <c r="L19" s="268">
        <v>508809.75231322955</v>
      </c>
      <c r="M19" s="48" t="s">
        <v>654</v>
      </c>
      <c r="N19" s="48" t="s">
        <v>664</v>
      </c>
      <c r="O19" s="265" t="s">
        <v>656</v>
      </c>
      <c r="P19" s="48"/>
      <c r="Q19" s="261"/>
      <c r="R19" s="275" t="s">
        <v>661</v>
      </c>
      <c r="S19" s="275" t="s">
        <v>662</v>
      </c>
      <c r="T19" s="270">
        <v>0</v>
      </c>
      <c r="U19" s="270">
        <v>0</v>
      </c>
      <c r="V19" s="270">
        <v>1</v>
      </c>
      <c r="W19" s="271">
        <f t="shared" si="0"/>
        <v>1</v>
      </c>
      <c r="X19" s="270">
        <v>0</v>
      </c>
      <c r="Y19" s="270">
        <v>0</v>
      </c>
      <c r="Z19" s="270">
        <v>1</v>
      </c>
      <c r="AA19" s="271">
        <f t="shared" si="1"/>
        <v>1</v>
      </c>
      <c r="AB19" s="270">
        <v>0</v>
      </c>
      <c r="AC19" s="270">
        <v>0</v>
      </c>
      <c r="AD19" s="270">
        <v>1</v>
      </c>
      <c r="AE19" s="271">
        <f t="shared" si="2"/>
        <v>1</v>
      </c>
      <c r="AF19" s="270">
        <v>0</v>
      </c>
      <c r="AG19" s="270">
        <v>0</v>
      </c>
      <c r="AH19" s="270">
        <v>1</v>
      </c>
      <c r="AI19" s="272">
        <f t="shared" si="8"/>
        <v>1</v>
      </c>
      <c r="AJ19" s="273">
        <f t="shared" si="9"/>
        <v>4</v>
      </c>
    </row>
    <row r="20" spans="1:36" ht="69" customHeight="1" thickBot="1" x14ac:dyDescent="0.25">
      <c r="A20" s="798" t="s">
        <v>665</v>
      </c>
      <c r="B20" s="265" t="s">
        <v>666</v>
      </c>
      <c r="C20" s="265" t="s">
        <v>667</v>
      </c>
      <c r="D20" s="265" t="s">
        <v>83</v>
      </c>
      <c r="E20" s="266">
        <f t="shared" si="3"/>
        <v>3</v>
      </c>
      <c r="F20" s="267" t="s">
        <v>84</v>
      </c>
      <c r="G20" s="265" t="s">
        <v>668</v>
      </c>
      <c r="H20" s="224">
        <f t="shared" si="4"/>
        <v>0</v>
      </c>
      <c r="I20" s="224">
        <f t="shared" si="5"/>
        <v>1</v>
      </c>
      <c r="J20" s="224">
        <f t="shared" si="6"/>
        <v>1</v>
      </c>
      <c r="K20" s="224">
        <f t="shared" si="7"/>
        <v>1</v>
      </c>
      <c r="L20" s="268">
        <v>763214.62846984423</v>
      </c>
      <c r="M20" s="276" t="s">
        <v>669</v>
      </c>
      <c r="N20" s="269" t="s">
        <v>670</v>
      </c>
      <c r="O20" s="265" t="s">
        <v>671</v>
      </c>
      <c r="P20" s="48"/>
      <c r="Q20" s="261"/>
      <c r="R20" s="265" t="s">
        <v>666</v>
      </c>
      <c r="S20" s="265" t="s">
        <v>667</v>
      </c>
      <c r="T20" s="270">
        <v>0</v>
      </c>
      <c r="U20" s="270">
        <v>0</v>
      </c>
      <c r="V20" s="270">
        <v>0</v>
      </c>
      <c r="W20" s="271">
        <f t="shared" si="0"/>
        <v>0</v>
      </c>
      <c r="X20" s="270">
        <v>1</v>
      </c>
      <c r="Y20" s="270">
        <v>0</v>
      </c>
      <c r="Z20" s="270">
        <v>0</v>
      </c>
      <c r="AA20" s="271">
        <f t="shared" si="1"/>
        <v>1</v>
      </c>
      <c r="AB20" s="270">
        <v>1</v>
      </c>
      <c r="AC20" s="270">
        <v>0</v>
      </c>
      <c r="AD20" s="270">
        <v>0</v>
      </c>
      <c r="AE20" s="271">
        <f t="shared" si="2"/>
        <v>1</v>
      </c>
      <c r="AF20" s="270">
        <v>1</v>
      </c>
      <c r="AG20" s="270">
        <v>0</v>
      </c>
      <c r="AH20" s="270">
        <v>0</v>
      </c>
      <c r="AI20" s="272">
        <f t="shared" si="8"/>
        <v>1</v>
      </c>
      <c r="AJ20" s="273">
        <f t="shared" si="9"/>
        <v>3</v>
      </c>
    </row>
    <row r="21" spans="1:36" ht="63" customHeight="1" thickBot="1" x14ac:dyDescent="0.25">
      <c r="A21" s="799"/>
      <c r="B21" s="265" t="s">
        <v>672</v>
      </c>
      <c r="C21" s="265" t="s">
        <v>671</v>
      </c>
      <c r="D21" s="265" t="s">
        <v>83</v>
      </c>
      <c r="E21" s="266">
        <f t="shared" si="3"/>
        <v>1</v>
      </c>
      <c r="F21" s="267" t="s">
        <v>84</v>
      </c>
      <c r="G21" s="265" t="s">
        <v>673</v>
      </c>
      <c r="H21" s="224">
        <f t="shared" si="4"/>
        <v>0</v>
      </c>
      <c r="I21" s="224">
        <f t="shared" si="5"/>
        <v>1</v>
      </c>
      <c r="J21" s="224">
        <f t="shared" si="6"/>
        <v>0</v>
      </c>
      <c r="K21" s="224">
        <f t="shared" si="7"/>
        <v>0</v>
      </c>
      <c r="L21" s="268">
        <v>483369.26469756808</v>
      </c>
      <c r="M21" s="276" t="s">
        <v>669</v>
      </c>
      <c r="N21" s="269" t="s">
        <v>670</v>
      </c>
      <c r="O21" s="265" t="s">
        <v>671</v>
      </c>
      <c r="P21" s="48"/>
      <c r="Q21" s="261"/>
      <c r="R21" s="265" t="s">
        <v>672</v>
      </c>
      <c r="S21" s="265" t="s">
        <v>671</v>
      </c>
      <c r="T21" s="270">
        <v>0</v>
      </c>
      <c r="U21" s="270">
        <v>0</v>
      </c>
      <c r="V21" s="270">
        <v>0</v>
      </c>
      <c r="W21" s="271">
        <f t="shared" si="0"/>
        <v>0</v>
      </c>
      <c r="X21" s="270">
        <v>1</v>
      </c>
      <c r="Y21" s="270">
        <v>0</v>
      </c>
      <c r="Z21" s="270">
        <v>0</v>
      </c>
      <c r="AA21" s="271">
        <f t="shared" si="1"/>
        <v>1</v>
      </c>
      <c r="AB21" s="270">
        <v>0</v>
      </c>
      <c r="AC21" s="270">
        <v>0</v>
      </c>
      <c r="AD21" s="270">
        <v>0</v>
      </c>
      <c r="AE21" s="271">
        <f t="shared" si="2"/>
        <v>0</v>
      </c>
      <c r="AF21" s="270">
        <v>0</v>
      </c>
      <c r="AG21" s="270">
        <v>0</v>
      </c>
      <c r="AH21" s="270">
        <v>0</v>
      </c>
      <c r="AI21" s="272">
        <f t="shared" si="8"/>
        <v>0</v>
      </c>
      <c r="AJ21" s="273">
        <f t="shared" si="9"/>
        <v>1</v>
      </c>
    </row>
    <row r="22" spans="1:36" ht="76.5" customHeight="1" thickBot="1" x14ac:dyDescent="0.25">
      <c r="A22" s="799"/>
      <c r="B22" s="265" t="s">
        <v>674</v>
      </c>
      <c r="C22" s="265" t="s">
        <v>675</v>
      </c>
      <c r="D22" s="265" t="s">
        <v>83</v>
      </c>
      <c r="E22" s="266">
        <f t="shared" si="3"/>
        <v>2</v>
      </c>
      <c r="F22" s="267" t="s">
        <v>84</v>
      </c>
      <c r="G22" s="265" t="s">
        <v>676</v>
      </c>
      <c r="H22" s="224">
        <f t="shared" si="4"/>
        <v>2</v>
      </c>
      <c r="I22" s="224">
        <f t="shared" si="5"/>
        <v>0</v>
      </c>
      <c r="J22" s="224">
        <f t="shared" si="6"/>
        <v>0</v>
      </c>
      <c r="K22" s="224">
        <f t="shared" si="7"/>
        <v>0</v>
      </c>
      <c r="L22" s="268">
        <v>508809.75231322955</v>
      </c>
      <c r="M22" s="276" t="s">
        <v>669</v>
      </c>
      <c r="N22" s="269" t="s">
        <v>677</v>
      </c>
      <c r="O22" s="265" t="s">
        <v>678</v>
      </c>
      <c r="P22" s="48"/>
      <c r="Q22" s="261"/>
      <c r="R22" s="265" t="s">
        <v>674</v>
      </c>
      <c r="S22" s="265" t="s">
        <v>675</v>
      </c>
      <c r="T22" s="270">
        <v>1</v>
      </c>
      <c r="U22" s="270">
        <v>1</v>
      </c>
      <c r="V22" s="270">
        <v>0</v>
      </c>
      <c r="W22" s="271">
        <f t="shared" si="0"/>
        <v>2</v>
      </c>
      <c r="X22" s="270">
        <v>0</v>
      </c>
      <c r="Y22" s="270">
        <v>0</v>
      </c>
      <c r="Z22" s="270">
        <v>0</v>
      </c>
      <c r="AA22" s="271">
        <f t="shared" si="1"/>
        <v>0</v>
      </c>
      <c r="AB22" s="270">
        <v>0</v>
      </c>
      <c r="AC22" s="270">
        <v>0</v>
      </c>
      <c r="AD22" s="270">
        <v>0</v>
      </c>
      <c r="AE22" s="271">
        <f t="shared" si="2"/>
        <v>0</v>
      </c>
      <c r="AF22" s="270">
        <v>0</v>
      </c>
      <c r="AG22" s="270">
        <v>0</v>
      </c>
      <c r="AH22" s="270">
        <v>0</v>
      </c>
      <c r="AI22" s="272">
        <f t="shared" si="8"/>
        <v>0</v>
      </c>
      <c r="AJ22" s="273">
        <f t="shared" si="9"/>
        <v>2</v>
      </c>
    </row>
    <row r="23" spans="1:36" ht="126" customHeight="1" thickBot="1" x14ac:dyDescent="0.25">
      <c r="A23" s="800"/>
      <c r="B23" s="265" t="s">
        <v>679</v>
      </c>
      <c r="C23" s="265" t="s">
        <v>680</v>
      </c>
      <c r="D23" s="265" t="s">
        <v>83</v>
      </c>
      <c r="E23" s="266">
        <f>+SUM(H23:K23)</f>
        <v>1</v>
      </c>
      <c r="F23" s="267" t="s">
        <v>84</v>
      </c>
      <c r="G23" s="265" t="s">
        <v>681</v>
      </c>
      <c r="H23" s="224">
        <f t="shared" si="4"/>
        <v>0</v>
      </c>
      <c r="I23" s="224">
        <f t="shared" si="5"/>
        <v>0</v>
      </c>
      <c r="J23" s="224">
        <f t="shared" si="6"/>
        <v>1</v>
      </c>
      <c r="K23" s="224">
        <f t="shared" si="7"/>
        <v>0</v>
      </c>
      <c r="L23" s="268">
        <v>788655.11608550581</v>
      </c>
      <c r="M23" s="276" t="s">
        <v>669</v>
      </c>
      <c r="N23" s="269" t="s">
        <v>682</v>
      </c>
      <c r="O23" s="265" t="s">
        <v>683</v>
      </c>
      <c r="P23" s="48"/>
      <c r="Q23" s="261"/>
      <c r="R23" s="265" t="s">
        <v>679</v>
      </c>
      <c r="S23" s="265" t="s">
        <v>680</v>
      </c>
      <c r="T23" s="270">
        <v>0</v>
      </c>
      <c r="U23" s="270">
        <v>0</v>
      </c>
      <c r="V23" s="270">
        <v>0</v>
      </c>
      <c r="W23" s="271">
        <f t="shared" si="0"/>
        <v>0</v>
      </c>
      <c r="X23" s="270">
        <v>0</v>
      </c>
      <c r="Y23" s="270">
        <v>0</v>
      </c>
      <c r="Z23" s="270">
        <v>0</v>
      </c>
      <c r="AA23" s="271">
        <f t="shared" si="1"/>
        <v>0</v>
      </c>
      <c r="AB23" s="270">
        <v>0</v>
      </c>
      <c r="AC23" s="270">
        <v>0</v>
      </c>
      <c r="AD23" s="270">
        <v>1</v>
      </c>
      <c r="AE23" s="271">
        <f t="shared" si="2"/>
        <v>1</v>
      </c>
      <c r="AF23" s="270">
        <v>0</v>
      </c>
      <c r="AG23" s="270">
        <v>0</v>
      </c>
      <c r="AH23" s="270">
        <v>0</v>
      </c>
      <c r="AI23" s="272">
        <f t="shared" si="8"/>
        <v>0</v>
      </c>
      <c r="AJ23" s="273">
        <f t="shared" si="9"/>
        <v>1</v>
      </c>
    </row>
    <row r="24" spans="1:36" ht="53.25" customHeight="1" thickBot="1" x14ac:dyDescent="0.25">
      <c r="A24" s="277" t="s">
        <v>684</v>
      </c>
      <c r="B24" s="265" t="s">
        <v>685</v>
      </c>
      <c r="C24" s="265" t="s">
        <v>686</v>
      </c>
      <c r="D24" s="278" t="s">
        <v>158</v>
      </c>
      <c r="E24" s="279">
        <v>0.35</v>
      </c>
      <c r="F24" s="280" t="s">
        <v>84</v>
      </c>
      <c r="G24" s="281" t="s">
        <v>687</v>
      </c>
      <c r="H24" s="279">
        <v>0.05</v>
      </c>
      <c r="I24" s="279">
        <v>0.1</v>
      </c>
      <c r="J24" s="279">
        <v>0.15</v>
      </c>
      <c r="K24" s="279">
        <v>0.15</v>
      </c>
      <c r="L24" s="268">
        <v>848016.25385538267</v>
      </c>
      <c r="M24" s="278" t="s">
        <v>688</v>
      </c>
      <c r="N24" s="278" t="s">
        <v>689</v>
      </c>
      <c r="O24" s="278" t="s">
        <v>690</v>
      </c>
      <c r="P24" s="282"/>
      <c r="R24" s="265" t="s">
        <v>685</v>
      </c>
      <c r="S24" s="265" t="s">
        <v>686</v>
      </c>
      <c r="T24" s="283">
        <v>0.02</v>
      </c>
      <c r="U24" s="283">
        <v>0.02</v>
      </c>
      <c r="V24" s="283">
        <v>0.01</v>
      </c>
      <c r="W24" s="284">
        <f t="shared" si="0"/>
        <v>0.05</v>
      </c>
      <c r="X24" s="283">
        <v>0.03</v>
      </c>
      <c r="Y24" s="283">
        <v>0.03</v>
      </c>
      <c r="Z24" s="283">
        <v>0.04</v>
      </c>
      <c r="AA24" s="284">
        <f t="shared" si="1"/>
        <v>0.1</v>
      </c>
      <c r="AB24" s="283">
        <v>0.05</v>
      </c>
      <c r="AC24" s="283">
        <v>0.05</v>
      </c>
      <c r="AD24" s="283">
        <v>0.05</v>
      </c>
      <c r="AE24" s="284">
        <f t="shared" si="2"/>
        <v>0.15000000000000002</v>
      </c>
      <c r="AF24" s="283">
        <v>0.02</v>
      </c>
      <c r="AG24" s="283">
        <v>0.02</v>
      </c>
      <c r="AH24" s="283">
        <v>0.01</v>
      </c>
      <c r="AI24" s="284">
        <f>+SUM(AF24:AH24)</f>
        <v>0.05</v>
      </c>
      <c r="AJ24" s="285">
        <f>+W24+AA24+AE24+AI24</f>
        <v>0.35000000000000003</v>
      </c>
    </row>
    <row r="25" spans="1:36" ht="57" customHeight="1" thickBot="1" x14ac:dyDescent="0.25">
      <c r="A25" s="277" t="s">
        <v>691</v>
      </c>
      <c r="B25" s="265" t="s">
        <v>692</v>
      </c>
      <c r="C25" s="265" t="s">
        <v>686</v>
      </c>
      <c r="D25" s="278" t="s">
        <v>158</v>
      </c>
      <c r="E25" s="279">
        <v>0.2</v>
      </c>
      <c r="F25" s="280" t="s">
        <v>108</v>
      </c>
      <c r="G25" s="281" t="s">
        <v>687</v>
      </c>
      <c r="H25" s="279">
        <v>0.05</v>
      </c>
      <c r="I25" s="279">
        <v>0.05</v>
      </c>
      <c r="J25" s="279">
        <v>0.05</v>
      </c>
      <c r="K25" s="279">
        <v>0.05</v>
      </c>
      <c r="L25" s="268">
        <v>657212.59673792159</v>
      </c>
      <c r="M25" s="278" t="s">
        <v>688</v>
      </c>
      <c r="N25" s="278" t="s">
        <v>689</v>
      </c>
      <c r="O25" s="278" t="s">
        <v>693</v>
      </c>
      <c r="P25" s="282"/>
      <c r="R25" s="265" t="s">
        <v>692</v>
      </c>
      <c r="S25" s="265" t="s">
        <v>686</v>
      </c>
      <c r="T25" s="283">
        <v>0.02</v>
      </c>
      <c r="U25" s="283">
        <v>0.02</v>
      </c>
      <c r="V25" s="283">
        <v>0.01</v>
      </c>
      <c r="W25" s="284">
        <f t="shared" si="0"/>
        <v>0.05</v>
      </c>
      <c r="X25" s="283">
        <v>0.02</v>
      </c>
      <c r="Y25" s="283">
        <v>0.02</v>
      </c>
      <c r="Z25" s="283">
        <v>0.01</v>
      </c>
      <c r="AA25" s="284">
        <f t="shared" si="1"/>
        <v>0.05</v>
      </c>
      <c r="AB25" s="283">
        <v>0.02</v>
      </c>
      <c r="AC25" s="283">
        <v>0.02</v>
      </c>
      <c r="AD25" s="283">
        <v>0.01</v>
      </c>
      <c r="AE25" s="284">
        <f t="shared" si="2"/>
        <v>0.05</v>
      </c>
      <c r="AF25" s="283">
        <v>0.02</v>
      </c>
      <c r="AG25" s="283">
        <v>0.02</v>
      </c>
      <c r="AH25" s="283">
        <v>0.01</v>
      </c>
      <c r="AI25" s="284">
        <f>SUM(AF25:AH25)</f>
        <v>0.05</v>
      </c>
      <c r="AJ25" s="285">
        <f>+W25+AA25+AE25+AI25</f>
        <v>0.2</v>
      </c>
    </row>
    <row r="26" spans="1:36" ht="90.75" customHeight="1" thickBot="1" x14ac:dyDescent="0.25">
      <c r="A26" s="265" t="s">
        <v>694</v>
      </c>
      <c r="B26" s="265" t="s">
        <v>695</v>
      </c>
      <c r="C26" s="265" t="s">
        <v>696</v>
      </c>
      <c r="D26" s="275" t="s">
        <v>83</v>
      </c>
      <c r="E26" s="266">
        <v>13</v>
      </c>
      <c r="F26" s="281" t="s">
        <v>84</v>
      </c>
      <c r="G26" s="286" t="s">
        <v>697</v>
      </c>
      <c r="H26" s="224">
        <f t="shared" si="4"/>
        <v>3</v>
      </c>
      <c r="I26" s="224">
        <v>3</v>
      </c>
      <c r="J26" s="224">
        <v>3</v>
      </c>
      <c r="K26" s="224">
        <v>4</v>
      </c>
      <c r="L26" s="268">
        <v>12952186.919336898</v>
      </c>
      <c r="M26" s="48" t="s">
        <v>698</v>
      </c>
      <c r="N26" s="48" t="s">
        <v>699</v>
      </c>
      <c r="O26" s="48" t="s">
        <v>700</v>
      </c>
      <c r="P26" s="282"/>
      <c r="R26" s="265" t="s">
        <v>695</v>
      </c>
      <c r="S26" s="265" t="s">
        <v>696</v>
      </c>
      <c r="T26" s="287">
        <v>1</v>
      </c>
      <c r="U26" s="287">
        <v>1</v>
      </c>
      <c r="V26" s="287">
        <v>1</v>
      </c>
      <c r="W26" s="271">
        <f t="shared" si="0"/>
        <v>3</v>
      </c>
      <c r="X26" s="287">
        <v>1</v>
      </c>
      <c r="Y26" s="287">
        <v>1</v>
      </c>
      <c r="Z26" s="287">
        <v>1</v>
      </c>
      <c r="AA26" s="271">
        <f t="shared" si="1"/>
        <v>3</v>
      </c>
      <c r="AB26" s="287">
        <v>1</v>
      </c>
      <c r="AC26" s="287">
        <v>1</v>
      </c>
      <c r="AD26" s="287">
        <v>1</v>
      </c>
      <c r="AE26" s="271">
        <f t="shared" si="2"/>
        <v>3</v>
      </c>
      <c r="AF26" s="287">
        <v>1</v>
      </c>
      <c r="AG26" s="287">
        <v>1</v>
      </c>
      <c r="AH26" s="287">
        <v>2</v>
      </c>
      <c r="AI26" s="272">
        <f t="shared" si="8"/>
        <v>4</v>
      </c>
      <c r="AJ26" s="273">
        <f t="shared" si="9"/>
        <v>13</v>
      </c>
    </row>
    <row r="27" spans="1:36" ht="104.25" customHeight="1" thickBot="1" x14ac:dyDescent="0.25">
      <c r="A27" s="797" t="s">
        <v>701</v>
      </c>
      <c r="B27" s="265" t="s">
        <v>702</v>
      </c>
      <c r="C27" s="265" t="s">
        <v>703</v>
      </c>
      <c r="D27" s="275" t="s">
        <v>83</v>
      </c>
      <c r="E27" s="266">
        <f>+SUM(H27:K27)</f>
        <v>1</v>
      </c>
      <c r="F27" s="275" t="s">
        <v>84</v>
      </c>
      <c r="G27" s="286" t="s">
        <v>704</v>
      </c>
      <c r="H27" s="224">
        <f t="shared" si="4"/>
        <v>0</v>
      </c>
      <c r="I27" s="224">
        <f t="shared" si="5"/>
        <v>0</v>
      </c>
      <c r="J27" s="224">
        <f t="shared" si="6"/>
        <v>1</v>
      </c>
      <c r="K27" s="224">
        <f t="shared" si="7"/>
        <v>0</v>
      </c>
      <c r="L27" s="268">
        <v>2459247.1361806099</v>
      </c>
      <c r="M27" s="48" t="s">
        <v>705</v>
      </c>
      <c r="N27" s="48" t="s">
        <v>706</v>
      </c>
      <c r="O27" s="275" t="str">
        <f>+C27</f>
        <v>Informe cumplimiento concursos públicos.</v>
      </c>
      <c r="P27" s="48"/>
      <c r="Q27" s="261"/>
      <c r="R27" s="265" t="s">
        <v>702</v>
      </c>
      <c r="S27" s="265" t="s">
        <v>703</v>
      </c>
      <c r="T27" s="270">
        <v>0</v>
      </c>
      <c r="U27" s="270">
        <v>0</v>
      </c>
      <c r="V27" s="270">
        <v>0</v>
      </c>
      <c r="W27" s="271">
        <f t="shared" si="0"/>
        <v>0</v>
      </c>
      <c r="X27" s="270">
        <v>0</v>
      </c>
      <c r="Y27" s="270">
        <v>0</v>
      </c>
      <c r="Z27" s="270">
        <v>0</v>
      </c>
      <c r="AA27" s="271">
        <f t="shared" si="1"/>
        <v>0</v>
      </c>
      <c r="AB27" s="270">
        <v>1</v>
      </c>
      <c r="AC27" s="270">
        <v>0</v>
      </c>
      <c r="AD27" s="270">
        <v>0</v>
      </c>
      <c r="AE27" s="271">
        <f t="shared" si="2"/>
        <v>1</v>
      </c>
      <c r="AF27" s="270">
        <v>0</v>
      </c>
      <c r="AG27" s="270">
        <v>0</v>
      </c>
      <c r="AH27" s="270">
        <v>0</v>
      </c>
      <c r="AI27" s="272">
        <f t="shared" si="8"/>
        <v>0</v>
      </c>
      <c r="AJ27" s="273">
        <f t="shared" si="9"/>
        <v>1</v>
      </c>
    </row>
    <row r="28" spans="1:36" ht="165.75" customHeight="1" thickBot="1" x14ac:dyDescent="0.25">
      <c r="A28" s="797"/>
      <c r="B28" s="265" t="s">
        <v>707</v>
      </c>
      <c r="C28" s="265" t="s">
        <v>708</v>
      </c>
      <c r="D28" s="275" t="s">
        <v>83</v>
      </c>
      <c r="E28" s="288">
        <f>+SUM(K28:K28)</f>
        <v>1</v>
      </c>
      <c r="F28" s="275" t="s">
        <v>108</v>
      </c>
      <c r="G28" s="286" t="s">
        <v>709</v>
      </c>
      <c r="H28" s="224">
        <v>0</v>
      </c>
      <c r="I28" s="224">
        <v>0</v>
      </c>
      <c r="J28" s="224">
        <v>0</v>
      </c>
      <c r="K28" s="224">
        <v>1</v>
      </c>
      <c r="L28" s="268">
        <v>8607364.9766321313</v>
      </c>
      <c r="M28" s="48" t="s">
        <v>705</v>
      </c>
      <c r="N28" s="48" t="s">
        <v>710</v>
      </c>
      <c r="O28" s="275" t="s">
        <v>708</v>
      </c>
      <c r="P28" s="48"/>
      <c r="Q28" s="261"/>
      <c r="R28" s="265" t="s">
        <v>707</v>
      </c>
      <c r="S28" s="265" t="s">
        <v>708</v>
      </c>
      <c r="T28" s="270">
        <v>0</v>
      </c>
      <c r="U28" s="270">
        <v>0</v>
      </c>
      <c r="V28" s="270">
        <v>0</v>
      </c>
      <c r="W28" s="271">
        <f t="shared" si="0"/>
        <v>0</v>
      </c>
      <c r="X28" s="270">
        <v>0</v>
      </c>
      <c r="Y28" s="270">
        <v>0</v>
      </c>
      <c r="Z28" s="270">
        <v>0</v>
      </c>
      <c r="AA28" s="271">
        <f t="shared" si="1"/>
        <v>0</v>
      </c>
      <c r="AB28" s="270">
        <v>0.25</v>
      </c>
      <c r="AC28" s="270">
        <v>0.25</v>
      </c>
      <c r="AD28" s="270">
        <v>0.25</v>
      </c>
      <c r="AE28" s="271">
        <v>0.25</v>
      </c>
      <c r="AF28" s="270">
        <v>0</v>
      </c>
      <c r="AG28" s="270">
        <v>0</v>
      </c>
      <c r="AH28" s="270">
        <v>0.5</v>
      </c>
      <c r="AI28" s="272">
        <f t="shared" si="8"/>
        <v>0.5</v>
      </c>
      <c r="AJ28" s="273">
        <f t="shared" si="9"/>
        <v>0.75</v>
      </c>
    </row>
    <row r="29" spans="1:36" ht="87" customHeight="1" thickBot="1" x14ac:dyDescent="0.25">
      <c r="A29" s="797"/>
      <c r="B29" s="265" t="s">
        <v>711</v>
      </c>
      <c r="C29" s="265" t="s">
        <v>712</v>
      </c>
      <c r="D29" s="275" t="s">
        <v>83</v>
      </c>
      <c r="E29" s="266">
        <v>11</v>
      </c>
      <c r="F29" s="275" t="s">
        <v>84</v>
      </c>
      <c r="G29" s="286" t="s">
        <v>713</v>
      </c>
      <c r="H29" s="224">
        <v>3</v>
      </c>
      <c r="I29" s="224">
        <v>3</v>
      </c>
      <c r="J29" s="224">
        <v>3</v>
      </c>
      <c r="K29" s="224">
        <v>2</v>
      </c>
      <c r="L29" s="268">
        <v>1229623.568090305</v>
      </c>
      <c r="M29" s="48" t="s">
        <v>705</v>
      </c>
      <c r="N29" s="48" t="s">
        <v>714</v>
      </c>
      <c r="O29" s="275" t="s">
        <v>715</v>
      </c>
      <c r="P29" s="48"/>
      <c r="Q29" s="261"/>
      <c r="R29" s="265" t="s">
        <v>711</v>
      </c>
      <c r="S29" s="265" t="s">
        <v>712</v>
      </c>
      <c r="T29" s="270">
        <v>1</v>
      </c>
      <c r="U29" s="270">
        <v>1</v>
      </c>
      <c r="V29" s="270">
        <v>1</v>
      </c>
      <c r="W29" s="271">
        <f t="shared" si="0"/>
        <v>3</v>
      </c>
      <c r="X29" s="270">
        <v>1</v>
      </c>
      <c r="Y29" s="270">
        <v>1</v>
      </c>
      <c r="Z29" s="270">
        <v>1</v>
      </c>
      <c r="AA29" s="271">
        <f t="shared" si="1"/>
        <v>3</v>
      </c>
      <c r="AB29" s="270">
        <v>1</v>
      </c>
      <c r="AC29" s="270">
        <v>1</v>
      </c>
      <c r="AD29" s="270">
        <v>1</v>
      </c>
      <c r="AE29" s="271">
        <f t="shared" si="2"/>
        <v>3</v>
      </c>
      <c r="AF29" s="270">
        <v>1</v>
      </c>
      <c r="AG29" s="270">
        <v>1</v>
      </c>
      <c r="AH29" s="270">
        <v>0</v>
      </c>
      <c r="AI29" s="272">
        <f t="shared" si="8"/>
        <v>2</v>
      </c>
      <c r="AJ29" s="273">
        <f>+W29+AA29+AE29+AI29</f>
        <v>11</v>
      </c>
    </row>
    <row r="30" spans="1:36" ht="51.75" thickBot="1" x14ac:dyDescent="0.25">
      <c r="A30" s="798" t="s">
        <v>716</v>
      </c>
      <c r="B30" s="265" t="s">
        <v>717</v>
      </c>
      <c r="C30" s="265" t="s">
        <v>718</v>
      </c>
      <c r="D30" s="275" t="s">
        <v>83</v>
      </c>
      <c r="E30" s="266">
        <f t="shared" si="3"/>
        <v>1</v>
      </c>
      <c r="F30" s="281" t="s">
        <v>84</v>
      </c>
      <c r="G30" s="286" t="s">
        <v>719</v>
      </c>
      <c r="H30" s="224">
        <f t="shared" si="4"/>
        <v>1</v>
      </c>
      <c r="I30" s="224">
        <f t="shared" si="5"/>
        <v>0</v>
      </c>
      <c r="J30" s="224">
        <f t="shared" si="6"/>
        <v>0</v>
      </c>
      <c r="K30" s="224">
        <f t="shared" si="7"/>
        <v>0</v>
      </c>
      <c r="L30" s="268">
        <v>1017619.5046264591</v>
      </c>
      <c r="M30" s="48" t="s">
        <v>720</v>
      </c>
      <c r="N30" s="48" t="s">
        <v>721</v>
      </c>
      <c r="O30" s="48" t="s">
        <v>722</v>
      </c>
      <c r="P30" s="48"/>
      <c r="Q30" s="261"/>
      <c r="R30" s="265" t="s">
        <v>717</v>
      </c>
      <c r="S30" s="265" t="s">
        <v>718</v>
      </c>
      <c r="T30" s="270">
        <v>1</v>
      </c>
      <c r="U30" s="270">
        <v>0</v>
      </c>
      <c r="V30" s="270">
        <v>0</v>
      </c>
      <c r="W30" s="271">
        <f t="shared" si="0"/>
        <v>1</v>
      </c>
      <c r="X30" s="270">
        <v>0</v>
      </c>
      <c r="Y30" s="270">
        <v>0</v>
      </c>
      <c r="Z30" s="270">
        <v>0</v>
      </c>
      <c r="AA30" s="271">
        <f t="shared" si="1"/>
        <v>0</v>
      </c>
      <c r="AB30" s="270">
        <v>0</v>
      </c>
      <c r="AC30" s="270">
        <v>0</v>
      </c>
      <c r="AD30" s="270">
        <v>0</v>
      </c>
      <c r="AE30" s="271">
        <f t="shared" si="2"/>
        <v>0</v>
      </c>
      <c r="AF30" s="270">
        <v>0</v>
      </c>
      <c r="AG30" s="270">
        <v>0</v>
      </c>
      <c r="AH30" s="270">
        <v>0</v>
      </c>
      <c r="AI30" s="272">
        <f t="shared" si="8"/>
        <v>0</v>
      </c>
      <c r="AJ30" s="273">
        <f t="shared" si="9"/>
        <v>1</v>
      </c>
    </row>
    <row r="31" spans="1:36" ht="77.25" customHeight="1" thickBot="1" x14ac:dyDescent="0.25">
      <c r="A31" s="799"/>
      <c r="B31" s="265" t="s">
        <v>723</v>
      </c>
      <c r="C31" s="265" t="s">
        <v>724</v>
      </c>
      <c r="D31" s="275" t="s">
        <v>83</v>
      </c>
      <c r="E31" s="266">
        <f t="shared" si="3"/>
        <v>1</v>
      </c>
      <c r="F31" s="281" t="s">
        <v>84</v>
      </c>
      <c r="G31" s="286" t="s">
        <v>725</v>
      </c>
      <c r="H31" s="224">
        <f t="shared" si="4"/>
        <v>0</v>
      </c>
      <c r="I31" s="224">
        <f t="shared" si="5"/>
        <v>0</v>
      </c>
      <c r="J31" s="224">
        <f t="shared" si="6"/>
        <v>0</v>
      </c>
      <c r="K31" s="224">
        <f t="shared" si="7"/>
        <v>1</v>
      </c>
      <c r="L31" s="268">
        <v>1526429.2569396885</v>
      </c>
      <c r="M31" s="48" t="s">
        <v>726</v>
      </c>
      <c r="N31" s="48" t="s">
        <v>727</v>
      </c>
      <c r="O31" s="48" t="s">
        <v>728</v>
      </c>
      <c r="P31" s="48"/>
      <c r="Q31" s="261"/>
      <c r="R31" s="265" t="s">
        <v>723</v>
      </c>
      <c r="S31" s="265" t="s">
        <v>724</v>
      </c>
      <c r="T31" s="270">
        <v>0</v>
      </c>
      <c r="U31" s="270">
        <v>0</v>
      </c>
      <c r="V31" s="270">
        <v>0</v>
      </c>
      <c r="W31" s="271">
        <f t="shared" si="0"/>
        <v>0</v>
      </c>
      <c r="X31" s="270">
        <v>0</v>
      </c>
      <c r="Y31" s="270">
        <v>0</v>
      </c>
      <c r="Z31" s="270">
        <v>0</v>
      </c>
      <c r="AA31" s="271">
        <f t="shared" si="1"/>
        <v>0</v>
      </c>
      <c r="AB31" s="270">
        <v>0</v>
      </c>
      <c r="AC31" s="270">
        <v>0</v>
      </c>
      <c r="AD31" s="270">
        <v>0</v>
      </c>
      <c r="AE31" s="271">
        <f t="shared" si="2"/>
        <v>0</v>
      </c>
      <c r="AF31" s="270">
        <v>0</v>
      </c>
      <c r="AG31" s="270">
        <v>0</v>
      </c>
      <c r="AH31" s="270">
        <v>1</v>
      </c>
      <c r="AI31" s="272">
        <f t="shared" si="8"/>
        <v>1</v>
      </c>
      <c r="AJ31" s="273">
        <f t="shared" si="9"/>
        <v>1</v>
      </c>
    </row>
    <row r="32" spans="1:36" ht="96" customHeight="1" thickBot="1" x14ac:dyDescent="0.25">
      <c r="A32" s="794" t="s">
        <v>729</v>
      </c>
      <c r="B32" s="265" t="s">
        <v>730</v>
      </c>
      <c r="C32" s="265" t="s">
        <v>731</v>
      </c>
      <c r="D32" s="275" t="s">
        <v>83</v>
      </c>
      <c r="E32" s="266">
        <f>+SUM(H32:K32)</f>
        <v>1</v>
      </c>
      <c r="F32" s="281" t="s">
        <v>84</v>
      </c>
      <c r="G32" s="286" t="s">
        <v>732</v>
      </c>
      <c r="H32" s="224">
        <f t="shared" si="4"/>
        <v>1</v>
      </c>
      <c r="I32" s="224">
        <f t="shared" si="5"/>
        <v>0</v>
      </c>
      <c r="J32" s="224">
        <f t="shared" si="6"/>
        <v>0</v>
      </c>
      <c r="K32" s="224">
        <f t="shared" si="7"/>
        <v>0</v>
      </c>
      <c r="L32" s="268">
        <v>499011.2211541349</v>
      </c>
      <c r="M32" s="48" t="s">
        <v>726</v>
      </c>
      <c r="N32" s="48" t="s">
        <v>733</v>
      </c>
      <c r="O32" s="48" t="s">
        <v>734</v>
      </c>
      <c r="P32" s="48"/>
      <c r="Q32" s="261"/>
      <c r="R32" s="265" t="s">
        <v>730</v>
      </c>
      <c r="S32" s="265" t="s">
        <v>731</v>
      </c>
      <c r="T32" s="270">
        <v>0</v>
      </c>
      <c r="U32" s="270">
        <v>0</v>
      </c>
      <c r="V32" s="270">
        <v>1</v>
      </c>
      <c r="W32" s="271">
        <f t="shared" si="0"/>
        <v>1</v>
      </c>
      <c r="X32" s="270">
        <v>0</v>
      </c>
      <c r="Y32" s="270">
        <v>0</v>
      </c>
      <c r="Z32" s="270">
        <v>0</v>
      </c>
      <c r="AA32" s="271">
        <f t="shared" si="1"/>
        <v>0</v>
      </c>
      <c r="AB32" s="270">
        <v>0</v>
      </c>
      <c r="AC32" s="270">
        <v>0</v>
      </c>
      <c r="AD32" s="270">
        <v>0</v>
      </c>
      <c r="AE32" s="271">
        <f t="shared" si="2"/>
        <v>0</v>
      </c>
      <c r="AF32" s="270">
        <v>0</v>
      </c>
      <c r="AG32" s="270">
        <v>0</v>
      </c>
      <c r="AH32" s="270">
        <v>0</v>
      </c>
      <c r="AI32" s="272">
        <f t="shared" si="8"/>
        <v>0</v>
      </c>
      <c r="AJ32" s="273">
        <f t="shared" si="9"/>
        <v>1</v>
      </c>
    </row>
    <row r="33" spans="1:36" ht="51.75" thickBot="1" x14ac:dyDescent="0.25">
      <c r="A33" s="795"/>
      <c r="B33" s="289" t="s">
        <v>735</v>
      </c>
      <c r="C33" s="265" t="s">
        <v>736</v>
      </c>
      <c r="D33" s="275" t="s">
        <v>158</v>
      </c>
      <c r="E33" s="279">
        <v>0.95</v>
      </c>
      <c r="F33" s="281" t="s">
        <v>84</v>
      </c>
      <c r="G33" s="286" t="s">
        <v>737</v>
      </c>
      <c r="H33" s="279">
        <v>0.1</v>
      </c>
      <c r="I33" s="279">
        <v>0.4</v>
      </c>
      <c r="J33" s="279">
        <v>0.4</v>
      </c>
      <c r="K33" s="279">
        <v>0.05</v>
      </c>
      <c r="L33" s="290">
        <v>2498022.4423082699</v>
      </c>
      <c r="M33" s="48" t="s">
        <v>726</v>
      </c>
      <c r="N33" s="48" t="s">
        <v>738</v>
      </c>
      <c r="O33" s="48" t="s">
        <v>739</v>
      </c>
      <c r="P33" s="48"/>
      <c r="Q33" s="261"/>
      <c r="R33" s="289" t="s">
        <v>735</v>
      </c>
      <c r="S33" s="265" t="s">
        <v>736</v>
      </c>
      <c r="T33" s="291">
        <v>0.03</v>
      </c>
      <c r="U33" s="291">
        <v>0.03</v>
      </c>
      <c r="V33" s="291">
        <v>0.04</v>
      </c>
      <c r="W33" s="292">
        <f t="shared" si="0"/>
        <v>0.1</v>
      </c>
      <c r="X33" s="291">
        <v>0.1</v>
      </c>
      <c r="Y33" s="291">
        <v>0.1</v>
      </c>
      <c r="Z33" s="291">
        <v>0.2</v>
      </c>
      <c r="AA33" s="292">
        <f t="shared" si="1"/>
        <v>0.4</v>
      </c>
      <c r="AB33" s="291">
        <v>0.1</v>
      </c>
      <c r="AC33" s="291">
        <v>0.1</v>
      </c>
      <c r="AD33" s="291">
        <v>0.2</v>
      </c>
      <c r="AE33" s="292">
        <f t="shared" si="2"/>
        <v>0.4</v>
      </c>
      <c r="AF33" s="291">
        <v>0.02</v>
      </c>
      <c r="AG33" s="291">
        <v>0.02</v>
      </c>
      <c r="AH33" s="291">
        <v>0.01</v>
      </c>
      <c r="AI33" s="293">
        <f>+AH33+AG33+AF33</f>
        <v>0.05</v>
      </c>
      <c r="AJ33" s="293">
        <f>+SUM(W33,AA33,AE33,AI33)</f>
        <v>0.95000000000000007</v>
      </c>
    </row>
    <row r="34" spans="1:36" ht="66" customHeight="1" thickBot="1" x14ac:dyDescent="0.25">
      <c r="A34" s="294" t="s">
        <v>740</v>
      </c>
      <c r="B34" s="265" t="s">
        <v>741</v>
      </c>
      <c r="C34" s="265" t="s">
        <v>742</v>
      </c>
      <c r="D34" s="275" t="s">
        <v>83</v>
      </c>
      <c r="E34" s="266">
        <f t="shared" si="3"/>
        <v>1</v>
      </c>
      <c r="F34" s="275" t="s">
        <v>108</v>
      </c>
      <c r="G34" s="286" t="s">
        <v>743</v>
      </c>
      <c r="H34" s="224">
        <f t="shared" si="4"/>
        <v>0</v>
      </c>
      <c r="I34" s="224">
        <f t="shared" si="5"/>
        <v>0</v>
      </c>
      <c r="J34" s="224">
        <f t="shared" si="6"/>
        <v>1</v>
      </c>
      <c r="K34" s="224">
        <f t="shared" si="7"/>
        <v>0</v>
      </c>
      <c r="L34" s="268">
        <v>1272024.3807830738</v>
      </c>
      <c r="M34" s="48" t="s">
        <v>744</v>
      </c>
      <c r="N34" s="48" t="s">
        <v>745</v>
      </c>
      <c r="O34" s="275" t="str">
        <f>+C34</f>
        <v>Informe semestral de gestión.</v>
      </c>
      <c r="P34" s="48"/>
      <c r="Q34" s="261"/>
      <c r="R34" s="265" t="s">
        <v>741</v>
      </c>
      <c r="S34" s="265" t="s">
        <v>742</v>
      </c>
      <c r="T34" s="270">
        <v>0</v>
      </c>
      <c r="U34" s="270">
        <v>0</v>
      </c>
      <c r="V34" s="270">
        <v>0</v>
      </c>
      <c r="W34" s="271">
        <f t="shared" si="0"/>
        <v>0</v>
      </c>
      <c r="X34" s="270">
        <v>0</v>
      </c>
      <c r="Y34" s="270">
        <v>0</v>
      </c>
      <c r="Z34" s="270">
        <v>0</v>
      </c>
      <c r="AA34" s="271">
        <f t="shared" si="1"/>
        <v>0</v>
      </c>
      <c r="AB34" s="270">
        <v>1</v>
      </c>
      <c r="AC34" s="270">
        <v>0</v>
      </c>
      <c r="AD34" s="270">
        <v>0</v>
      </c>
      <c r="AE34" s="271">
        <f t="shared" si="2"/>
        <v>1</v>
      </c>
      <c r="AF34" s="270">
        <v>0</v>
      </c>
      <c r="AG34" s="270">
        <v>0</v>
      </c>
      <c r="AH34" s="270">
        <v>0</v>
      </c>
      <c r="AI34" s="272">
        <f t="shared" si="8"/>
        <v>0</v>
      </c>
      <c r="AJ34" s="273">
        <f t="shared" si="9"/>
        <v>1</v>
      </c>
    </row>
    <row r="35" spans="1:36" x14ac:dyDescent="0.2">
      <c r="G35" s="295"/>
    </row>
  </sheetData>
  <mergeCells count="29">
    <mergeCell ref="A8:P8"/>
    <mergeCell ref="A5:P5"/>
    <mergeCell ref="A6:E6"/>
    <mergeCell ref="F6:J6"/>
    <mergeCell ref="K6:P6"/>
    <mergeCell ref="A7:P7"/>
    <mergeCell ref="A9:P10"/>
    <mergeCell ref="A11:P11"/>
    <mergeCell ref="R11:AJ12"/>
    <mergeCell ref="A13:A14"/>
    <mergeCell ref="B13:F13"/>
    <mergeCell ref="G13:G14"/>
    <mergeCell ref="H13:K13"/>
    <mergeCell ref="L13:L14"/>
    <mergeCell ref="M13:M14"/>
    <mergeCell ref="N13:N14"/>
    <mergeCell ref="A32:A33"/>
    <mergeCell ref="AF13:AI13"/>
    <mergeCell ref="AJ13:AJ14"/>
    <mergeCell ref="A16:A19"/>
    <mergeCell ref="A20:A23"/>
    <mergeCell ref="A27:A29"/>
    <mergeCell ref="A30:A31"/>
    <mergeCell ref="O13:O14"/>
    <mergeCell ref="P13:P14"/>
    <mergeCell ref="R13:S13"/>
    <mergeCell ref="T13:W13"/>
    <mergeCell ref="X13:AA13"/>
    <mergeCell ref="AB13:AE13"/>
  </mergeCells>
  <dataValidations count="5">
    <dataValidation type="list" allowBlank="1" showInputMessage="1" showErrorMessage="1" sqref="D30:D33 D24:D26" xr:uid="{F1E95EB1-6770-4355-A90E-67F38D56EBDB}">
      <formula1>"Unidad,Porcentaje,Monetario"</formula1>
      <formula2>0</formula2>
    </dataValidation>
    <dataValidation type="list" allowBlank="1" showInputMessage="1" showErrorMessage="1" sqref="F30:F33 F24:F26" xr:uid="{D30A7D30-0E79-40F8-A2B6-28BA6AA48A1B}">
      <formula1>"A,B,C"</formula1>
      <formula2>0</formula2>
    </dataValidation>
    <dataValidation type="list" allowBlank="1" showErrorMessage="1" sqref="D15:D18 D20:D23" xr:uid="{403F3E2E-455E-41B4-9AE2-DDCA28DF0E23}">
      <formula1>"Unidad,Porcentaje,Monetario"</formula1>
    </dataValidation>
    <dataValidation type="list" allowBlank="1" showInputMessage="1" showErrorMessage="1" sqref="D19 D27:D29 D34" xr:uid="{7D25C66C-B5C1-4878-B2AC-BF75492EFBB0}">
      <formula1>"Unidad,Porcentaje,Monetario"</formula1>
    </dataValidation>
    <dataValidation type="list" allowBlank="1" showInputMessage="1" showErrorMessage="1" sqref="F19 F27:F29 F34" xr:uid="{9A4FEF92-EC8A-42D8-84AF-BD7856ADC1DE}">
      <formula1>"A,B,C"</formula1>
    </dataValidation>
  </dataValidations>
  <printOptions horizontalCentered="1"/>
  <pageMargins left="0" right="0.196850393700787" top="0.55118110236220497" bottom="0.55118110236220497" header="0.31496062992126" footer="0.31496062992126"/>
  <pageSetup paperSize="5" scale="45"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7F5B4-F811-4150-A773-FC0E168D882E}">
  <sheetPr codeName="Hoja20">
    <pageSetUpPr fitToPage="1"/>
  </sheetPr>
  <dimension ref="A1:AMJ29"/>
  <sheetViews>
    <sheetView showGridLines="0" zoomScale="60" zoomScaleNormal="60" zoomScaleSheetLayoutView="20" workbookViewId="0"/>
  </sheetViews>
  <sheetFormatPr baseColWidth="10" defaultColWidth="12.5703125" defaultRowHeight="15" x14ac:dyDescent="0.2"/>
  <cols>
    <col min="1" max="1" width="29.28515625" style="10" customWidth="1"/>
    <col min="2" max="2" width="40.42578125" style="10" customWidth="1"/>
    <col min="3" max="4" width="29.28515625" style="10" customWidth="1"/>
    <col min="5" max="6" width="22" style="10" customWidth="1"/>
    <col min="7" max="7" width="43" style="10" customWidth="1"/>
    <col min="8" max="11" width="17.85546875" style="10" customWidth="1"/>
    <col min="12" max="12" width="27.7109375" style="10" customWidth="1"/>
    <col min="13" max="13" width="25.28515625" style="10" customWidth="1"/>
    <col min="14" max="14" width="31.140625" style="10" customWidth="1"/>
    <col min="15" max="16" width="36.28515625" style="10" customWidth="1"/>
    <col min="17" max="17" width="12.140625" style="2" customWidth="1"/>
    <col min="18" max="18" width="27.28515625" style="10" customWidth="1"/>
    <col min="19" max="19" width="28.5703125" style="10" customWidth="1"/>
    <col min="20" max="22" width="13.5703125" style="10" customWidth="1"/>
    <col min="23" max="23" width="16" style="10" customWidth="1"/>
    <col min="24" max="26" width="13.5703125" style="10" customWidth="1"/>
    <col min="27" max="27" width="15.42578125" style="10" customWidth="1"/>
    <col min="28" max="29" width="13.5703125" style="10" customWidth="1"/>
    <col min="30" max="30" width="14.140625" style="10" customWidth="1"/>
    <col min="31" max="31" width="15.7109375" style="10" customWidth="1"/>
    <col min="32" max="33" width="13.5703125" style="10" customWidth="1"/>
    <col min="34" max="34" width="15.7109375" style="10" customWidth="1"/>
    <col min="35" max="37" width="13.5703125" style="10" customWidth="1"/>
    <col min="38" max="1024" width="12.140625" style="10" customWidth="1"/>
    <col min="1025" max="1025" width="12.5703125" style="2" customWidth="1"/>
    <col min="1026" max="16384" width="12.5703125" style="2"/>
  </cols>
  <sheetData>
    <row r="1" spans="1:1024" ht="44.1" customHeight="1" x14ac:dyDescent="0.2">
      <c r="A1" s="9"/>
      <c r="B1" s="9"/>
      <c r="C1" s="9"/>
      <c r="D1" s="9"/>
      <c r="E1" s="9"/>
      <c r="F1" s="9"/>
      <c r="G1" s="9"/>
      <c r="H1" s="9"/>
      <c r="I1" s="9"/>
      <c r="J1" s="9"/>
      <c r="K1" s="9"/>
      <c r="L1" s="9"/>
      <c r="M1" s="9"/>
      <c r="N1" s="9"/>
      <c r="O1" s="9"/>
      <c r="P1" s="9"/>
    </row>
    <row r="2" spans="1:1024" ht="44.1" customHeight="1" x14ac:dyDescent="0.2">
      <c r="A2" s="9"/>
      <c r="B2" s="9"/>
      <c r="C2" s="9"/>
      <c r="D2" s="9"/>
      <c r="E2" s="9"/>
      <c r="F2" s="9"/>
      <c r="G2" s="9"/>
      <c r="H2" s="9"/>
      <c r="I2" s="9"/>
      <c r="J2" s="9"/>
      <c r="K2" s="9"/>
      <c r="L2" s="9"/>
      <c r="M2" s="9"/>
      <c r="N2" s="9"/>
      <c r="O2" s="9"/>
      <c r="P2" s="9"/>
    </row>
    <row r="3" spans="1:1024" ht="44.1" customHeight="1" x14ac:dyDescent="0.2">
      <c r="A3" s="9"/>
      <c r="B3" s="9"/>
      <c r="C3" s="9"/>
      <c r="D3" s="9"/>
      <c r="E3" s="9"/>
      <c r="F3" s="9"/>
      <c r="G3" s="9"/>
      <c r="H3" s="9"/>
      <c r="I3" s="9"/>
      <c r="J3" s="9"/>
      <c r="K3" s="9"/>
      <c r="L3" s="9"/>
      <c r="M3" s="9"/>
      <c r="N3" s="9"/>
      <c r="O3" s="9"/>
      <c r="P3" s="9"/>
    </row>
    <row r="4" spans="1:1024" ht="44.1" customHeight="1" thickBot="1" x14ac:dyDescent="0.25">
      <c r="A4" s="9"/>
      <c r="B4" s="9"/>
      <c r="C4" s="9"/>
      <c r="D4" s="9"/>
      <c r="E4" s="9"/>
      <c r="F4" s="9"/>
      <c r="G4" s="9"/>
      <c r="H4" s="9"/>
      <c r="I4" s="9"/>
      <c r="J4" s="9"/>
      <c r="K4" s="9"/>
      <c r="L4" s="9"/>
      <c r="M4" s="9"/>
      <c r="N4" s="9"/>
      <c r="O4" s="9"/>
      <c r="P4" s="9"/>
    </row>
    <row r="5" spans="1:1024" s="11" customFormat="1" ht="44.1" customHeight="1" thickBot="1" x14ac:dyDescent="0.25">
      <c r="A5" s="518" t="s">
        <v>32</v>
      </c>
      <c r="B5" s="519"/>
      <c r="C5" s="519"/>
      <c r="D5" s="519"/>
      <c r="E5" s="520"/>
      <c r="F5" s="519"/>
      <c r="G5" s="519"/>
      <c r="H5" s="520"/>
      <c r="I5" s="520"/>
      <c r="J5" s="520"/>
      <c r="K5" s="520"/>
      <c r="L5" s="520"/>
      <c r="M5" s="519"/>
      <c r="N5" s="519"/>
      <c r="O5" s="519"/>
      <c r="P5" s="521"/>
      <c r="Q5" s="2"/>
    </row>
    <row r="6" spans="1:1024" s="11" customFormat="1" ht="135" customHeight="1" thickBot="1" x14ac:dyDescent="0.25">
      <c r="A6" s="522" t="s">
        <v>33</v>
      </c>
      <c r="B6" s="522"/>
      <c r="C6" s="522"/>
      <c r="D6" s="522"/>
      <c r="E6" s="523"/>
      <c r="F6" s="522" t="s">
        <v>34</v>
      </c>
      <c r="G6" s="522"/>
      <c r="H6" s="523"/>
      <c r="I6" s="523"/>
      <c r="J6" s="523"/>
      <c r="K6" s="524" t="s">
        <v>35</v>
      </c>
      <c r="L6" s="525"/>
      <c r="M6" s="526"/>
      <c r="N6" s="526"/>
      <c r="O6" s="526"/>
      <c r="P6" s="527"/>
      <c r="Q6" s="2"/>
    </row>
    <row r="7" spans="1:1024" ht="27" thickBot="1" x14ac:dyDescent="0.25">
      <c r="A7" s="528" t="s">
        <v>36</v>
      </c>
      <c r="B7" s="529"/>
      <c r="C7" s="529"/>
      <c r="D7" s="529"/>
      <c r="E7" s="530"/>
      <c r="F7" s="529"/>
      <c r="G7" s="529"/>
      <c r="H7" s="530"/>
      <c r="I7" s="530"/>
      <c r="J7" s="530"/>
      <c r="K7" s="530"/>
      <c r="L7" s="530"/>
      <c r="M7" s="529"/>
      <c r="N7" s="529"/>
      <c r="O7" s="529"/>
      <c r="P7" s="531"/>
    </row>
    <row r="8" spans="1:1024" s="12" customFormat="1" ht="23.25" customHeight="1" x14ac:dyDescent="0.2">
      <c r="A8" s="514" t="s">
        <v>746</v>
      </c>
      <c r="B8" s="515"/>
      <c r="C8" s="515"/>
      <c r="D8" s="515"/>
      <c r="E8" s="516"/>
      <c r="F8" s="515"/>
      <c r="G8" s="515"/>
      <c r="H8" s="516"/>
      <c r="I8" s="516"/>
      <c r="J8" s="516"/>
      <c r="K8" s="516"/>
      <c r="L8" s="516"/>
      <c r="M8" s="515"/>
      <c r="N8" s="515"/>
      <c r="O8" s="515"/>
      <c r="P8" s="517"/>
      <c r="Q8" s="2"/>
    </row>
    <row r="9" spans="1:1024" s="12" customFormat="1" ht="20.100000000000001" customHeight="1" x14ac:dyDescent="0.2">
      <c r="A9" s="489" t="s">
        <v>38</v>
      </c>
      <c r="B9" s="490"/>
      <c r="C9" s="490"/>
      <c r="D9" s="490"/>
      <c r="E9" s="491"/>
      <c r="F9" s="490"/>
      <c r="G9" s="490"/>
      <c r="H9" s="491"/>
      <c r="I9" s="491"/>
      <c r="J9" s="491"/>
      <c r="K9" s="491"/>
      <c r="L9" s="491"/>
      <c r="M9" s="490"/>
      <c r="N9" s="490"/>
      <c r="O9" s="490"/>
      <c r="P9" s="492"/>
      <c r="Q9" s="2"/>
    </row>
    <row r="10" spans="1:1024" s="12" customFormat="1" ht="20.100000000000001" customHeight="1" thickBot="1" x14ac:dyDescent="0.25">
      <c r="A10" s="489"/>
      <c r="B10" s="490"/>
      <c r="C10" s="490"/>
      <c r="D10" s="490"/>
      <c r="E10" s="491"/>
      <c r="F10" s="490"/>
      <c r="G10" s="490"/>
      <c r="H10" s="491"/>
      <c r="I10" s="491"/>
      <c r="J10" s="491"/>
      <c r="K10" s="491"/>
      <c r="L10" s="491"/>
      <c r="M10" s="490"/>
      <c r="N10" s="490"/>
      <c r="O10" s="490"/>
      <c r="P10" s="492"/>
      <c r="Q10" s="2"/>
    </row>
    <row r="11" spans="1:1024" s="12" customFormat="1" ht="14.45" customHeight="1" x14ac:dyDescent="0.2">
      <c r="A11" s="489" t="s">
        <v>39</v>
      </c>
      <c r="B11" s="490"/>
      <c r="C11" s="490"/>
      <c r="D11" s="490"/>
      <c r="E11" s="491"/>
      <c r="F11" s="490"/>
      <c r="G11" s="490"/>
      <c r="H11" s="491"/>
      <c r="I11" s="491"/>
      <c r="J11" s="491"/>
      <c r="K11" s="491"/>
      <c r="L11" s="491"/>
      <c r="M11" s="490"/>
      <c r="N11" s="490"/>
      <c r="O11" s="490"/>
      <c r="P11" s="492"/>
      <c r="Q11" s="2"/>
      <c r="R11" s="501" t="s">
        <v>40</v>
      </c>
      <c r="S11" s="502"/>
      <c r="T11" s="503"/>
      <c r="U11" s="503"/>
      <c r="V11" s="503"/>
      <c r="W11" s="503"/>
      <c r="X11" s="503"/>
      <c r="Y11" s="503"/>
      <c r="Z11" s="503"/>
      <c r="AA11" s="503"/>
      <c r="AB11" s="503"/>
      <c r="AC11" s="503"/>
      <c r="AD11" s="503"/>
      <c r="AE11" s="503"/>
      <c r="AF11" s="503"/>
      <c r="AG11" s="503"/>
      <c r="AH11" s="503"/>
      <c r="AI11" s="503"/>
      <c r="AJ11" s="504"/>
      <c r="AK11" s="13"/>
    </row>
    <row r="12" spans="1:1024" s="12" customFormat="1" ht="15" customHeight="1" thickBot="1" x14ac:dyDescent="0.25">
      <c r="A12" s="546"/>
      <c r="B12" s="547"/>
      <c r="C12" s="547"/>
      <c r="D12" s="547"/>
      <c r="E12" s="548"/>
      <c r="F12" s="547"/>
      <c r="G12" s="547"/>
      <c r="H12" s="548"/>
      <c r="I12" s="548"/>
      <c r="J12" s="548"/>
      <c r="K12" s="548"/>
      <c r="L12" s="548"/>
      <c r="M12" s="547"/>
      <c r="N12" s="547"/>
      <c r="O12" s="547"/>
      <c r="P12" s="549"/>
      <c r="Q12" s="2"/>
      <c r="R12" s="505"/>
      <c r="S12" s="506"/>
      <c r="T12" s="507"/>
      <c r="U12" s="507"/>
      <c r="V12" s="507"/>
      <c r="W12" s="507"/>
      <c r="X12" s="507"/>
      <c r="Y12" s="507"/>
      <c r="Z12" s="507"/>
      <c r="AA12" s="507"/>
      <c r="AB12" s="507"/>
      <c r="AC12" s="507"/>
      <c r="AD12" s="507"/>
      <c r="AE12" s="507"/>
      <c r="AF12" s="507"/>
      <c r="AG12" s="507"/>
      <c r="AH12" s="507"/>
      <c r="AI12" s="507"/>
      <c r="AJ12" s="508"/>
      <c r="AK12" s="13"/>
    </row>
    <row r="13" spans="1:1024" ht="47.25" customHeight="1" thickBot="1" x14ac:dyDescent="0.25">
      <c r="A13" s="487" t="s">
        <v>41</v>
      </c>
      <c r="B13" s="487" t="s">
        <v>42</v>
      </c>
      <c r="C13" s="487"/>
      <c r="D13" s="487"/>
      <c r="E13" s="510"/>
      <c r="F13" s="487"/>
      <c r="G13" s="487" t="s">
        <v>43</v>
      </c>
      <c r="H13" s="510" t="s">
        <v>44</v>
      </c>
      <c r="I13" s="510"/>
      <c r="J13" s="510"/>
      <c r="K13" s="510"/>
      <c r="L13" s="511" t="s">
        <v>45</v>
      </c>
      <c r="M13" s="487" t="s">
        <v>46</v>
      </c>
      <c r="N13" s="487" t="s">
        <v>47</v>
      </c>
      <c r="O13" s="487" t="s">
        <v>48</v>
      </c>
      <c r="P13" s="509" t="s">
        <v>49</v>
      </c>
      <c r="Q13" s="14"/>
      <c r="R13" s="513" t="s">
        <v>42</v>
      </c>
      <c r="S13" s="513"/>
      <c r="T13" s="479" t="s">
        <v>50</v>
      </c>
      <c r="U13" s="479"/>
      <c r="V13" s="479"/>
      <c r="W13" s="479"/>
      <c r="X13" s="479" t="s">
        <v>51</v>
      </c>
      <c r="Y13" s="479"/>
      <c r="Z13" s="479"/>
      <c r="AA13" s="479"/>
      <c r="AB13" s="479" t="s">
        <v>52</v>
      </c>
      <c r="AC13" s="479"/>
      <c r="AD13" s="479"/>
      <c r="AE13" s="479"/>
      <c r="AF13" s="479" t="s">
        <v>53</v>
      </c>
      <c r="AG13" s="479"/>
      <c r="AH13" s="479"/>
      <c r="AI13" s="479"/>
      <c r="AJ13" s="512" t="s">
        <v>54</v>
      </c>
      <c r="AK13" s="9"/>
      <c r="AL13" s="9"/>
      <c r="AM13" s="9"/>
      <c r="AN13" s="9"/>
      <c r="AO13" s="9"/>
      <c r="AP13" s="9"/>
      <c r="AQ13" s="9"/>
      <c r="AR13" s="9"/>
      <c r="AS13" s="9"/>
      <c r="AT13" s="9"/>
      <c r="AU13" s="9"/>
      <c r="AMJ13" s="2"/>
    </row>
    <row r="14" spans="1:1024" s="12" customFormat="1" ht="63" customHeight="1" thickBot="1" x14ac:dyDescent="0.25">
      <c r="A14" s="509"/>
      <c r="B14" s="15" t="s">
        <v>55</v>
      </c>
      <c r="C14" s="15" t="s">
        <v>56</v>
      </c>
      <c r="D14" s="15" t="s">
        <v>57</v>
      </c>
      <c r="E14" s="16" t="s">
        <v>58</v>
      </c>
      <c r="F14" s="15" t="s">
        <v>59</v>
      </c>
      <c r="G14" s="488"/>
      <c r="H14" s="16" t="s">
        <v>60</v>
      </c>
      <c r="I14" s="16" t="s">
        <v>61</v>
      </c>
      <c r="J14" s="16" t="s">
        <v>62</v>
      </c>
      <c r="K14" s="16" t="s">
        <v>63</v>
      </c>
      <c r="L14" s="510"/>
      <c r="M14" s="488"/>
      <c r="N14" s="488"/>
      <c r="O14" s="488"/>
      <c r="P14" s="487"/>
      <c r="Q14" s="14"/>
      <c r="R14" s="15" t="s">
        <v>55</v>
      </c>
      <c r="S14" s="15" t="s">
        <v>56</v>
      </c>
      <c r="T14" s="17" t="s">
        <v>64</v>
      </c>
      <c r="U14" s="17" t="s">
        <v>65</v>
      </c>
      <c r="V14" s="17" t="s">
        <v>66</v>
      </c>
      <c r="W14" s="16" t="s">
        <v>67</v>
      </c>
      <c r="X14" s="17" t="s">
        <v>68</v>
      </c>
      <c r="Y14" s="17" t="s">
        <v>69</v>
      </c>
      <c r="Z14" s="17" t="s">
        <v>70</v>
      </c>
      <c r="AA14" s="16" t="s">
        <v>71</v>
      </c>
      <c r="AB14" s="17" t="s">
        <v>72</v>
      </c>
      <c r="AC14" s="17" t="s">
        <v>73</v>
      </c>
      <c r="AD14" s="17" t="s">
        <v>74</v>
      </c>
      <c r="AE14" s="16" t="s">
        <v>75</v>
      </c>
      <c r="AF14" s="17" t="s">
        <v>76</v>
      </c>
      <c r="AG14" s="17" t="s">
        <v>77</v>
      </c>
      <c r="AH14" s="17" t="s">
        <v>78</v>
      </c>
      <c r="AI14" s="16" t="s">
        <v>79</v>
      </c>
      <c r="AJ14" s="512"/>
      <c r="AK14" s="18"/>
      <c r="AL14" s="18"/>
      <c r="AM14" s="18"/>
      <c r="AN14" s="18"/>
      <c r="AO14" s="18"/>
      <c r="AP14" s="18"/>
      <c r="AQ14" s="18"/>
      <c r="AR14" s="18"/>
      <c r="AS14" s="18"/>
      <c r="AT14" s="18"/>
      <c r="AU14" s="18"/>
    </row>
    <row r="15" spans="1:1024" s="12" customFormat="1" ht="169.5" customHeight="1" thickBot="1" x14ac:dyDescent="0.25">
      <c r="A15" s="121" t="s">
        <v>747</v>
      </c>
      <c r="B15" s="296" t="s">
        <v>748</v>
      </c>
      <c r="C15" s="105" t="s">
        <v>749</v>
      </c>
      <c r="D15" s="21" t="s">
        <v>83</v>
      </c>
      <c r="E15" s="297">
        <v>2</v>
      </c>
      <c r="F15" s="23" t="s">
        <v>84</v>
      </c>
      <c r="G15" s="298" t="s">
        <v>750</v>
      </c>
      <c r="H15" s="299">
        <v>0</v>
      </c>
      <c r="I15" s="299">
        <v>1</v>
      </c>
      <c r="J15" s="299">
        <v>0</v>
      </c>
      <c r="K15" s="299">
        <v>1</v>
      </c>
      <c r="L15" s="300">
        <v>6476801.3722279919</v>
      </c>
      <c r="M15" s="301" t="s">
        <v>115</v>
      </c>
      <c r="N15" s="301" t="s">
        <v>751</v>
      </c>
      <c r="O15" s="301" t="s">
        <v>752</v>
      </c>
      <c r="P15" s="302" t="s">
        <v>753</v>
      </c>
      <c r="Q15" s="14"/>
      <c r="R15" s="303" t="s">
        <v>754</v>
      </c>
      <c r="S15" s="87" t="s">
        <v>749</v>
      </c>
      <c r="T15" s="304">
        <v>0</v>
      </c>
      <c r="U15" s="304">
        <v>0</v>
      </c>
      <c r="V15" s="304">
        <v>0</v>
      </c>
      <c r="W15" s="305">
        <v>0</v>
      </c>
      <c r="X15" s="304">
        <v>1</v>
      </c>
      <c r="Y15" s="304">
        <v>0</v>
      </c>
      <c r="Z15" s="304">
        <v>0</v>
      </c>
      <c r="AA15" s="305">
        <v>1</v>
      </c>
      <c r="AB15" s="304">
        <v>0</v>
      </c>
      <c r="AC15" s="304">
        <v>0</v>
      </c>
      <c r="AD15" s="304">
        <v>0</v>
      </c>
      <c r="AE15" s="305">
        <v>0</v>
      </c>
      <c r="AF15" s="304">
        <v>1</v>
      </c>
      <c r="AG15" s="304">
        <v>0</v>
      </c>
      <c r="AH15" s="304">
        <v>0</v>
      </c>
      <c r="AI15" s="305">
        <f>+IF($D15="Porcentaje",IF(AND(AF15&lt;&gt;"",AG15="",AH15=""),AF15,IF(AND(AF15&lt;&gt;"",AG15&lt;&gt;"",AH15=""),AG15,IF(AND(AF15&lt;&gt;"",AG15&lt;&gt;"",AH15&lt;&gt;""),AH15,0))),SUM(AF15:AH15))</f>
        <v>1</v>
      </c>
      <c r="AJ15" s="305">
        <v>2</v>
      </c>
      <c r="AK15" s="18"/>
      <c r="AL15" s="18"/>
      <c r="AM15" s="18"/>
      <c r="AN15" s="18"/>
      <c r="AO15" s="18"/>
      <c r="AP15" s="18"/>
      <c r="AQ15" s="18"/>
      <c r="AR15" s="18"/>
      <c r="AS15" s="18"/>
      <c r="AT15" s="18"/>
      <c r="AU15" s="18"/>
    </row>
    <row r="16" spans="1:1024" ht="169.5" customHeight="1" thickBot="1" x14ac:dyDescent="0.25">
      <c r="A16" s="121" t="s">
        <v>755</v>
      </c>
      <c r="B16" s="296" t="s">
        <v>756</v>
      </c>
      <c r="C16" s="105" t="s">
        <v>757</v>
      </c>
      <c r="D16" s="21" t="s">
        <v>83</v>
      </c>
      <c r="E16" s="297">
        <v>12</v>
      </c>
      <c r="F16" s="23" t="s">
        <v>108</v>
      </c>
      <c r="G16" s="298" t="s">
        <v>758</v>
      </c>
      <c r="H16" s="299">
        <v>3</v>
      </c>
      <c r="I16" s="299">
        <v>3</v>
      </c>
      <c r="J16" s="299">
        <v>3</v>
      </c>
      <c r="K16" s="299">
        <v>3</v>
      </c>
      <c r="L16" s="300">
        <v>12953602.744455984</v>
      </c>
      <c r="M16" s="301" t="s">
        <v>115</v>
      </c>
      <c r="N16" s="301" t="s">
        <v>751</v>
      </c>
      <c r="O16" s="306" t="s">
        <v>759</v>
      </c>
      <c r="P16" s="302" t="s">
        <v>760</v>
      </c>
      <c r="Q16" s="14"/>
      <c r="R16" s="307" t="s">
        <v>761</v>
      </c>
      <c r="S16" s="87" t="s">
        <v>757</v>
      </c>
      <c r="T16" s="304">
        <v>1</v>
      </c>
      <c r="U16" s="304">
        <v>1</v>
      </c>
      <c r="V16" s="304">
        <v>1</v>
      </c>
      <c r="W16" s="305">
        <f>+IF($D16="Porcentaje",IF(AND(T16&lt;&gt;"",U16="",V16=""),T16,IF(AND(T16&lt;&gt;"",U16&lt;&gt;"",V16=""),U16,IF(AND(T16&lt;&gt;"",U16&lt;&gt;"",V16&lt;&gt;""),V16,0))),SUM(T16:V16))</f>
        <v>3</v>
      </c>
      <c r="X16" s="304">
        <v>1</v>
      </c>
      <c r="Y16" s="304">
        <v>1</v>
      </c>
      <c r="Z16" s="304">
        <v>1</v>
      </c>
      <c r="AA16" s="305">
        <f t="shared" ref="AA16:AA18" si="0">+IF($D16="Porcentaje",IF(AND(X16&lt;&gt;"",Y16="",Z16=""),X16,IF(AND(X16&lt;&gt;"",Y16&lt;&gt;"",Z16=""),Y16,IF(AND(X16&lt;&gt;"",Y16&lt;&gt;"",Z16&lt;&gt;""),Z16,0))),SUM(X16:Z16))</f>
        <v>3</v>
      </c>
      <c r="AB16" s="304">
        <v>1</v>
      </c>
      <c r="AC16" s="304">
        <v>1</v>
      </c>
      <c r="AD16" s="304">
        <v>1</v>
      </c>
      <c r="AE16" s="305">
        <f t="shared" ref="AE16:AE18" si="1">+IF($D16="Porcentaje",IF(AND(AB16&lt;&gt;"",AC16="",AD16=""),AB16,IF(AND(AB16&lt;&gt;"",AC16&lt;&gt;"",AD16=""),AC16,IF(AND(AB16&lt;&gt;"",AC16&lt;&gt;"",AD16&lt;&gt;""),AD16,0))),SUM(AB16:AD16))</f>
        <v>3</v>
      </c>
      <c r="AF16" s="304">
        <v>1</v>
      </c>
      <c r="AG16" s="304">
        <v>1</v>
      </c>
      <c r="AH16" s="304">
        <v>1</v>
      </c>
      <c r="AI16" s="305">
        <f t="shared" ref="AI16:AI18" si="2">+IF($D16="Porcentaje",IF(AND(AF16&lt;&gt;"",AG16="",AH16=""),AF16,IF(AND(AF16&lt;&gt;"",AG16&lt;&gt;"",AH16=""),AG16,IF(AND(AF16&lt;&gt;"",AG16&lt;&gt;"",AH16&lt;&gt;""),AH16,0))),SUM(AF16:AH16))</f>
        <v>3</v>
      </c>
      <c r="AJ16" s="305">
        <f t="shared" ref="AJ16:AJ18" si="3">+IFERROR(IF(D16="Porcentaje",IF(AND(COUNT(T16:V16)&gt;=0,COUNT(X16:Z16)=0,COUNT(AB16:AD16)=0,COUNT(AF16:AH16)=0),W16,IF(AND(COUNT(T16:V16)&gt;=1,COUNT(X16:Z16)&gt;=1,COUNT(AB16:AD16)=0,COUNT(AF16:AH16)=0),AA16,IF(AND(COUNT(T16:V16)&gt;=1,COUNT(X16:Z16)&gt;=1,COUNT(AB16:AD16)&gt;=1,COUNT(AF16:AH16)=0),AE16,IF(AND(COUNT(T16:V16)&gt;=1,COUNT(X16:Z16)&gt;=1,COUNT(AB16:AD16)&gt;=1,COUNT(AF16:AH16)&gt;=1),AI16,"-")))),SUM(W16,AA16,AE16,AI16)),"-")</f>
        <v>12</v>
      </c>
    </row>
    <row r="17" spans="1:36" ht="209.25" customHeight="1" thickBot="1" x14ac:dyDescent="0.25">
      <c r="A17" s="802" t="s">
        <v>762</v>
      </c>
      <c r="B17" s="296" t="s">
        <v>763</v>
      </c>
      <c r="C17" s="105" t="s">
        <v>764</v>
      </c>
      <c r="D17" s="21" t="s">
        <v>83</v>
      </c>
      <c r="E17" s="297">
        <v>48</v>
      </c>
      <c r="F17" s="23" t="s">
        <v>84</v>
      </c>
      <c r="G17" s="298" t="s">
        <v>765</v>
      </c>
      <c r="H17" s="299">
        <v>12</v>
      </c>
      <c r="I17" s="299">
        <v>12</v>
      </c>
      <c r="J17" s="299">
        <v>12</v>
      </c>
      <c r="K17" s="299">
        <v>12</v>
      </c>
      <c r="L17" s="300">
        <v>27202565.763357561</v>
      </c>
      <c r="M17" s="301" t="s">
        <v>115</v>
      </c>
      <c r="N17" s="301" t="s">
        <v>766</v>
      </c>
      <c r="O17" s="306" t="s">
        <v>767</v>
      </c>
      <c r="P17" s="308" t="s">
        <v>768</v>
      </c>
      <c r="Q17" s="14"/>
      <c r="R17" s="307" t="s">
        <v>769</v>
      </c>
      <c r="S17" s="87" t="s">
        <v>764</v>
      </c>
      <c r="T17" s="304">
        <v>4</v>
      </c>
      <c r="U17" s="304">
        <v>4</v>
      </c>
      <c r="V17" s="304">
        <v>4</v>
      </c>
      <c r="W17" s="309">
        <f t="shared" ref="W17" si="4">+IF($D17="Porcentaje",IF(AND(T17&lt;&gt;"",U17="",V17=""),T17,IF(AND(T17&lt;&gt;"",U17&lt;&gt;"",V17=""),U17,IF(AND(T17&lt;&gt;"",U17&lt;&gt;"",V17&lt;&gt;""),V17,0))),SUM(T17:V17))</f>
        <v>12</v>
      </c>
      <c r="X17" s="304">
        <v>4</v>
      </c>
      <c r="Y17" s="304">
        <v>4</v>
      </c>
      <c r="Z17" s="304">
        <v>4</v>
      </c>
      <c r="AA17" s="305">
        <f t="shared" si="0"/>
        <v>12</v>
      </c>
      <c r="AB17" s="304">
        <v>4</v>
      </c>
      <c r="AC17" s="304">
        <v>4</v>
      </c>
      <c r="AD17" s="304">
        <v>4</v>
      </c>
      <c r="AE17" s="305">
        <f t="shared" si="1"/>
        <v>12</v>
      </c>
      <c r="AF17" s="304">
        <v>4</v>
      </c>
      <c r="AG17" s="304">
        <v>4</v>
      </c>
      <c r="AH17" s="304">
        <v>4</v>
      </c>
      <c r="AI17" s="305">
        <f t="shared" si="2"/>
        <v>12</v>
      </c>
      <c r="AJ17" s="305">
        <f t="shared" si="3"/>
        <v>48</v>
      </c>
    </row>
    <row r="18" spans="1:36" ht="169.5" customHeight="1" thickBot="1" x14ac:dyDescent="0.25">
      <c r="A18" s="803"/>
      <c r="B18" s="296" t="s">
        <v>770</v>
      </c>
      <c r="C18" s="105" t="s">
        <v>749</v>
      </c>
      <c r="D18" s="21" t="s">
        <v>83</v>
      </c>
      <c r="E18" s="297">
        <v>12</v>
      </c>
      <c r="F18" s="23" t="s">
        <v>108</v>
      </c>
      <c r="G18" s="298" t="s">
        <v>771</v>
      </c>
      <c r="H18" s="299">
        <v>3</v>
      </c>
      <c r="I18" s="299">
        <v>3</v>
      </c>
      <c r="J18" s="299">
        <v>3</v>
      </c>
      <c r="K18" s="299">
        <v>3</v>
      </c>
      <c r="L18" s="300">
        <v>18135043.842238378</v>
      </c>
      <c r="M18" s="301" t="s">
        <v>115</v>
      </c>
      <c r="N18" s="301" t="s">
        <v>772</v>
      </c>
      <c r="O18" s="306" t="s">
        <v>773</v>
      </c>
      <c r="P18" s="302" t="s">
        <v>760</v>
      </c>
      <c r="Q18" s="14"/>
      <c r="R18" s="310" t="s">
        <v>774</v>
      </c>
      <c r="S18" s="87" t="s">
        <v>749</v>
      </c>
      <c r="T18" s="304">
        <v>1</v>
      </c>
      <c r="U18" s="304">
        <v>1</v>
      </c>
      <c r="V18" s="304">
        <v>1</v>
      </c>
      <c r="W18" s="305">
        <v>3</v>
      </c>
      <c r="X18" s="304">
        <v>1</v>
      </c>
      <c r="Y18" s="304">
        <v>1</v>
      </c>
      <c r="Z18" s="304">
        <v>1</v>
      </c>
      <c r="AA18" s="305">
        <f t="shared" si="0"/>
        <v>3</v>
      </c>
      <c r="AB18" s="304">
        <v>1</v>
      </c>
      <c r="AC18" s="304">
        <v>1</v>
      </c>
      <c r="AD18" s="304">
        <v>1</v>
      </c>
      <c r="AE18" s="305">
        <f t="shared" si="1"/>
        <v>3</v>
      </c>
      <c r="AF18" s="304">
        <v>1</v>
      </c>
      <c r="AG18" s="304">
        <v>1</v>
      </c>
      <c r="AH18" s="304">
        <v>1</v>
      </c>
      <c r="AI18" s="305">
        <f t="shared" si="2"/>
        <v>3</v>
      </c>
      <c r="AJ18" s="305">
        <f t="shared" si="3"/>
        <v>12</v>
      </c>
    </row>
    <row r="19" spans="1:36" x14ac:dyDescent="0.2">
      <c r="E19" s="57"/>
      <c r="H19" s="57"/>
      <c r="I19" s="57"/>
      <c r="J19" s="57"/>
      <c r="K19" s="57"/>
      <c r="L19" s="57"/>
      <c r="T19" s="57"/>
      <c r="U19" s="57"/>
      <c r="V19" s="57"/>
      <c r="W19" s="57"/>
      <c r="X19" s="57"/>
      <c r="Y19" s="57"/>
      <c r="Z19" s="57"/>
      <c r="AA19" s="57"/>
      <c r="AB19" s="57"/>
      <c r="AC19" s="57"/>
      <c r="AD19" s="57"/>
      <c r="AE19" s="57"/>
      <c r="AF19" s="57"/>
      <c r="AG19" s="57"/>
      <c r="AH19" s="57"/>
      <c r="AI19" s="57"/>
      <c r="AJ19" s="57"/>
    </row>
    <row r="20" spans="1:36" x14ac:dyDescent="0.2">
      <c r="E20" s="57"/>
      <c r="H20" s="57"/>
      <c r="I20" s="57"/>
      <c r="J20" s="57"/>
      <c r="K20" s="57"/>
      <c r="L20" s="57"/>
      <c r="T20" s="57"/>
      <c r="U20" s="57"/>
      <c r="V20" s="57"/>
      <c r="W20" s="57"/>
      <c r="X20" s="57"/>
      <c r="Y20" s="57"/>
      <c r="Z20" s="57"/>
      <c r="AA20" s="57"/>
      <c r="AB20" s="57"/>
      <c r="AC20" s="57"/>
      <c r="AD20" s="57"/>
      <c r="AE20" s="57"/>
      <c r="AF20" s="57"/>
      <c r="AG20" s="57"/>
      <c r="AH20" s="57"/>
      <c r="AI20" s="57"/>
      <c r="AJ20" s="57"/>
    </row>
    <row r="21" spans="1:36" x14ac:dyDescent="0.2">
      <c r="E21" s="57"/>
      <c r="H21" s="57"/>
      <c r="I21" s="57"/>
      <c r="J21" s="57"/>
      <c r="K21" s="57"/>
      <c r="L21" s="57"/>
      <c r="T21" s="57"/>
      <c r="U21" s="57"/>
      <c r="V21" s="57"/>
      <c r="W21" s="57"/>
      <c r="X21" s="57"/>
      <c r="Y21" s="57"/>
      <c r="Z21" s="57"/>
      <c r="AA21" s="57"/>
      <c r="AB21" s="57"/>
      <c r="AC21" s="57"/>
      <c r="AD21" s="57"/>
      <c r="AE21" s="57"/>
      <c r="AF21" s="57"/>
      <c r="AG21" s="57"/>
      <c r="AH21" s="57"/>
      <c r="AI21" s="57"/>
      <c r="AJ21" s="57"/>
    </row>
    <row r="22" spans="1:36" x14ac:dyDescent="0.2">
      <c r="E22" s="57"/>
      <c r="H22" s="57"/>
      <c r="I22" s="57"/>
      <c r="J22" s="57"/>
      <c r="K22" s="57"/>
      <c r="L22" s="57"/>
      <c r="T22" s="57"/>
      <c r="U22" s="57"/>
      <c r="V22" s="57"/>
      <c r="W22" s="57"/>
      <c r="X22" s="57"/>
      <c r="Y22" s="57"/>
      <c r="Z22" s="57"/>
      <c r="AA22" s="57"/>
      <c r="AB22" s="57"/>
      <c r="AC22" s="57"/>
      <c r="AD22" s="57"/>
      <c r="AE22" s="57"/>
      <c r="AF22" s="57"/>
      <c r="AG22" s="57"/>
      <c r="AH22" s="57"/>
      <c r="AI22" s="57"/>
      <c r="AJ22" s="57"/>
    </row>
    <row r="23" spans="1:36" x14ac:dyDescent="0.2">
      <c r="E23" s="57"/>
      <c r="H23" s="57"/>
      <c r="I23" s="57"/>
      <c r="J23" s="57"/>
      <c r="K23" s="57"/>
      <c r="L23" s="57"/>
      <c r="T23" s="57"/>
      <c r="U23" s="57"/>
      <c r="V23" s="57"/>
      <c r="W23" s="57"/>
      <c r="X23" s="57"/>
      <c r="Y23" s="57"/>
      <c r="Z23" s="57"/>
      <c r="AA23" s="57"/>
      <c r="AB23" s="57"/>
      <c r="AC23" s="57"/>
      <c r="AD23" s="57"/>
      <c r="AE23" s="57"/>
      <c r="AF23" s="57"/>
      <c r="AG23" s="57"/>
      <c r="AH23" s="57"/>
      <c r="AI23" s="57"/>
      <c r="AJ23" s="57"/>
    </row>
    <row r="24" spans="1:36" x14ac:dyDescent="0.2">
      <c r="E24" s="57"/>
      <c r="H24" s="57"/>
      <c r="I24" s="57"/>
      <c r="J24" s="57"/>
      <c r="K24" s="57"/>
      <c r="L24" s="57"/>
      <c r="T24" s="57"/>
      <c r="U24" s="57"/>
      <c r="V24" s="57"/>
      <c r="W24" s="57"/>
      <c r="X24" s="57"/>
      <c r="Y24" s="57"/>
      <c r="Z24" s="57"/>
      <c r="AA24" s="57"/>
      <c r="AB24" s="57"/>
      <c r="AC24" s="57"/>
      <c r="AD24" s="57"/>
      <c r="AE24" s="57"/>
      <c r="AF24" s="57"/>
      <c r="AG24" s="57"/>
      <c r="AH24" s="57"/>
      <c r="AI24" s="57"/>
      <c r="AJ24" s="57"/>
    </row>
    <row r="25" spans="1:36" x14ac:dyDescent="0.2">
      <c r="E25" s="57"/>
      <c r="H25" s="57"/>
      <c r="I25" s="57"/>
      <c r="J25" s="57"/>
      <c r="K25" s="57"/>
      <c r="L25" s="57"/>
      <c r="T25" s="57"/>
      <c r="U25" s="57"/>
      <c r="V25" s="57"/>
      <c r="W25" s="57"/>
      <c r="X25" s="57"/>
      <c r="Y25" s="57"/>
      <c r="Z25" s="57"/>
      <c r="AA25" s="57"/>
      <c r="AB25" s="57"/>
      <c r="AC25" s="57"/>
      <c r="AD25" s="57"/>
      <c r="AE25" s="57"/>
      <c r="AF25" s="57"/>
      <c r="AG25" s="57"/>
      <c r="AH25" s="57"/>
      <c r="AI25" s="57"/>
      <c r="AJ25" s="57"/>
    </row>
    <row r="26" spans="1:36" x14ac:dyDescent="0.2">
      <c r="E26" s="57"/>
      <c r="H26" s="57"/>
      <c r="I26" s="57"/>
      <c r="J26" s="57"/>
      <c r="K26" s="57"/>
      <c r="L26" s="57"/>
      <c r="T26" s="57"/>
      <c r="U26" s="57"/>
      <c r="V26" s="57"/>
      <c r="W26" s="57"/>
      <c r="X26" s="57"/>
      <c r="Y26" s="57"/>
      <c r="Z26" s="57"/>
      <c r="AA26" s="57"/>
      <c r="AB26" s="57"/>
      <c r="AC26" s="57"/>
      <c r="AD26" s="57"/>
      <c r="AE26" s="57"/>
      <c r="AF26" s="57"/>
      <c r="AG26" s="57"/>
      <c r="AH26" s="57"/>
      <c r="AI26" s="57"/>
      <c r="AJ26" s="57"/>
    </row>
    <row r="27" spans="1:36" x14ac:dyDescent="0.2">
      <c r="E27" s="57"/>
      <c r="H27" s="57"/>
      <c r="I27" s="57"/>
      <c r="J27" s="57"/>
      <c r="K27" s="57"/>
      <c r="L27" s="57"/>
      <c r="T27" s="57"/>
      <c r="U27" s="57"/>
      <c r="V27" s="57"/>
      <c r="W27" s="57"/>
      <c r="X27" s="57"/>
      <c r="Y27" s="57"/>
      <c r="Z27" s="57"/>
      <c r="AA27" s="57"/>
      <c r="AB27" s="57"/>
      <c r="AC27" s="57"/>
      <c r="AD27" s="57"/>
      <c r="AE27" s="57"/>
      <c r="AF27" s="57"/>
      <c r="AG27" s="57"/>
      <c r="AH27" s="57"/>
      <c r="AI27" s="57"/>
      <c r="AJ27" s="57"/>
    </row>
    <row r="28" spans="1:36" x14ac:dyDescent="0.2">
      <c r="E28" s="57"/>
      <c r="H28" s="57"/>
      <c r="I28" s="57"/>
      <c r="J28" s="57"/>
      <c r="K28" s="57"/>
      <c r="L28" s="57"/>
      <c r="T28" s="57"/>
      <c r="U28" s="57"/>
      <c r="V28" s="57"/>
      <c r="W28" s="57"/>
      <c r="X28" s="57"/>
      <c r="Y28" s="57"/>
      <c r="Z28" s="57"/>
      <c r="AA28" s="57"/>
      <c r="AB28" s="57"/>
      <c r="AC28" s="57"/>
      <c r="AD28" s="57"/>
      <c r="AE28" s="57"/>
      <c r="AF28" s="57"/>
      <c r="AG28" s="57"/>
      <c r="AH28" s="57"/>
      <c r="AI28" s="57"/>
      <c r="AJ28" s="57"/>
    </row>
    <row r="29" spans="1:36" x14ac:dyDescent="0.2">
      <c r="E29" s="57"/>
      <c r="H29" s="57"/>
      <c r="I29" s="57"/>
      <c r="J29" s="57"/>
      <c r="K29" s="57"/>
      <c r="L29" s="57"/>
      <c r="T29" s="57"/>
      <c r="U29" s="57"/>
      <c r="V29" s="57"/>
      <c r="W29" s="57"/>
      <c r="X29" s="57"/>
      <c r="Y29" s="57"/>
      <c r="Z29" s="57"/>
      <c r="AA29" s="57"/>
      <c r="AB29" s="57"/>
      <c r="AC29" s="57"/>
      <c r="AD29" s="57"/>
      <c r="AE29" s="57"/>
      <c r="AF29" s="57"/>
      <c r="AG29" s="57"/>
      <c r="AH29" s="57"/>
      <c r="AI29" s="57"/>
      <c r="AJ29" s="57"/>
    </row>
  </sheetData>
  <mergeCells count="25">
    <mergeCell ref="A8:P8"/>
    <mergeCell ref="A5:P5"/>
    <mergeCell ref="A6:E6"/>
    <mergeCell ref="F6:J6"/>
    <mergeCell ref="K6:P6"/>
    <mergeCell ref="A7:P7"/>
    <mergeCell ref="A9:P10"/>
    <mergeCell ref="A11:P12"/>
    <mergeCell ref="R11:AJ12"/>
    <mergeCell ref="A13:A14"/>
    <mergeCell ref="B13:F13"/>
    <mergeCell ref="G13:G14"/>
    <mergeCell ref="H13:K13"/>
    <mergeCell ref="L13:L14"/>
    <mergeCell ref="M13:M14"/>
    <mergeCell ref="N13:N14"/>
    <mergeCell ref="AF13:AI13"/>
    <mergeCell ref="AJ13:AJ14"/>
    <mergeCell ref="X13:AA13"/>
    <mergeCell ref="AB13:AE13"/>
    <mergeCell ref="A17:A18"/>
    <mergeCell ref="O13:O14"/>
    <mergeCell ref="P13:P14"/>
    <mergeCell ref="R13:S13"/>
    <mergeCell ref="T13:W13"/>
  </mergeCells>
  <dataValidations count="2">
    <dataValidation type="list" allowBlank="1" showInputMessage="1" showErrorMessage="1" sqref="D15:D18" xr:uid="{D43D9295-5298-495C-8E7A-71947DBFBAE9}">
      <formula1>"Unidad,Porcentaje,Monetario"</formula1>
    </dataValidation>
    <dataValidation type="list" allowBlank="1" showInputMessage="1" showErrorMessage="1" sqref="F15:F18" xr:uid="{5958AC6F-5849-4ADE-A490-0AC16B60D5D3}">
      <formula1>"A,B,C"</formula1>
    </dataValidation>
  </dataValidations>
  <printOptions horizontalCentered="1" verticalCentered="1"/>
  <pageMargins left="0.95" right="0.32990000000000003" top="0.51380000000000003" bottom="0.77359999999999995" header="0.37009999999999998" footer="0.37990000000000002"/>
  <pageSetup paperSize="5" scale="37" fitToHeight="0"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5C160-EB3F-4A43-8FC8-CEF46C3D38BA}">
  <sheetPr codeName="Hoja21"/>
  <dimension ref="A1:AMJ28"/>
  <sheetViews>
    <sheetView showGridLines="0" zoomScale="60" zoomScaleNormal="60" zoomScaleSheetLayoutView="20" workbookViewId="0"/>
  </sheetViews>
  <sheetFormatPr baseColWidth="10" defaultColWidth="12.5703125" defaultRowHeight="15" x14ac:dyDescent="0.2"/>
  <cols>
    <col min="1" max="1" width="33.28515625" style="10" customWidth="1"/>
    <col min="2" max="2" width="33.140625" style="10" customWidth="1"/>
    <col min="3" max="3" width="30.7109375" style="10" customWidth="1"/>
    <col min="4" max="4" width="29.28515625" style="10" customWidth="1"/>
    <col min="5" max="6" width="22" style="10" customWidth="1"/>
    <col min="7" max="7" width="43" style="10" customWidth="1"/>
    <col min="8" max="11" width="17.85546875" style="10" customWidth="1"/>
    <col min="12" max="12" width="23.140625" style="10" customWidth="1"/>
    <col min="13" max="13" width="25.28515625" style="10" customWidth="1"/>
    <col min="14" max="14" width="31.140625" style="10" customWidth="1"/>
    <col min="15" max="15" width="33" style="10" customWidth="1"/>
    <col min="16" max="16" width="36.28515625" style="10" customWidth="1"/>
    <col min="17" max="17" width="12.140625" style="2" customWidth="1"/>
    <col min="18" max="18" width="32.140625" style="10" customWidth="1"/>
    <col min="19" max="19" width="28.5703125" style="10" customWidth="1"/>
    <col min="20" max="29" width="13.5703125" style="10" customWidth="1"/>
    <col min="30" max="30" width="14.140625" style="10" bestFit="1" customWidth="1"/>
    <col min="31" max="31" width="15.7109375" style="10" customWidth="1"/>
    <col min="32" max="33" width="13.5703125" style="10" customWidth="1"/>
    <col min="34" max="34" width="15.7109375" style="10" customWidth="1"/>
    <col min="35" max="37" width="13.5703125" style="10" customWidth="1"/>
    <col min="38" max="1024" width="12.140625" style="10" customWidth="1"/>
    <col min="1025" max="1025" width="12.5703125" style="2" customWidth="1"/>
    <col min="1026" max="16384" width="12.5703125" style="2"/>
  </cols>
  <sheetData>
    <row r="1" spans="1:1024" ht="44.1" customHeight="1" x14ac:dyDescent="0.2">
      <c r="A1" s="9"/>
      <c r="B1" s="9"/>
      <c r="C1" s="9"/>
      <c r="D1" s="9"/>
      <c r="E1" s="9"/>
      <c r="F1" s="9"/>
      <c r="G1" s="9"/>
      <c r="H1" s="9"/>
      <c r="I1" s="9"/>
      <c r="J1" s="9"/>
      <c r="K1" s="9"/>
      <c r="L1" s="9"/>
      <c r="M1" s="9"/>
      <c r="N1" s="9"/>
      <c r="O1" s="9"/>
      <c r="P1" s="9"/>
    </row>
    <row r="2" spans="1:1024" ht="44.1" customHeight="1" x14ac:dyDescent="0.2">
      <c r="A2" s="9"/>
      <c r="B2" s="9"/>
      <c r="C2" s="9"/>
      <c r="D2" s="9"/>
      <c r="E2" s="9"/>
      <c r="F2" s="9"/>
      <c r="G2" s="9"/>
      <c r="H2" s="9"/>
      <c r="I2" s="9"/>
      <c r="J2" s="9"/>
      <c r="K2" s="9"/>
      <c r="L2" s="9"/>
      <c r="M2" s="9"/>
      <c r="N2" s="9"/>
      <c r="O2" s="9"/>
      <c r="P2" s="9"/>
    </row>
    <row r="3" spans="1:1024" ht="44.1" customHeight="1" x14ac:dyDescent="0.2">
      <c r="A3" s="9"/>
      <c r="B3" s="9"/>
      <c r="C3" s="9"/>
      <c r="D3" s="9"/>
      <c r="E3" s="9"/>
      <c r="F3" s="9"/>
      <c r="G3" s="9"/>
      <c r="H3" s="9"/>
      <c r="I3" s="9"/>
      <c r="J3" s="9"/>
      <c r="K3" s="9"/>
      <c r="L3" s="9"/>
      <c r="M3" s="9"/>
      <c r="N3" s="9"/>
      <c r="O3" s="9"/>
      <c r="P3" s="9"/>
    </row>
    <row r="4" spans="1:1024" ht="44.1" customHeight="1" thickBot="1" x14ac:dyDescent="0.25">
      <c r="A4" s="9"/>
      <c r="B4" s="9"/>
      <c r="C4" s="9"/>
      <c r="D4" s="9"/>
      <c r="E4" s="9"/>
      <c r="F4" s="9"/>
      <c r="G4" s="9"/>
      <c r="H4" s="9"/>
      <c r="I4" s="9"/>
      <c r="J4" s="9"/>
      <c r="K4" s="9"/>
      <c r="L4" s="9"/>
      <c r="M4" s="9"/>
      <c r="N4" s="9"/>
      <c r="O4" s="9"/>
      <c r="P4" s="9"/>
    </row>
    <row r="5" spans="1:1024" s="11" customFormat="1" ht="44.1" customHeight="1" thickBot="1" x14ac:dyDescent="0.25">
      <c r="A5" s="518" t="s">
        <v>32</v>
      </c>
      <c r="B5" s="519"/>
      <c r="C5" s="519"/>
      <c r="D5" s="519"/>
      <c r="E5" s="520"/>
      <c r="F5" s="519"/>
      <c r="G5" s="519"/>
      <c r="H5" s="520"/>
      <c r="I5" s="520"/>
      <c r="J5" s="520"/>
      <c r="K5" s="520"/>
      <c r="L5" s="520"/>
      <c r="M5" s="519"/>
      <c r="N5" s="519"/>
      <c r="O5" s="519"/>
      <c r="P5" s="521"/>
      <c r="Q5" s="2"/>
    </row>
    <row r="6" spans="1:1024" s="11" customFormat="1" ht="135" customHeight="1" thickBot="1" x14ac:dyDescent="0.25">
      <c r="A6" s="522" t="s">
        <v>33</v>
      </c>
      <c r="B6" s="522"/>
      <c r="C6" s="522"/>
      <c r="D6" s="522"/>
      <c r="E6" s="523"/>
      <c r="F6" s="522" t="s">
        <v>34</v>
      </c>
      <c r="G6" s="522"/>
      <c r="H6" s="523"/>
      <c r="I6" s="523"/>
      <c r="J6" s="523"/>
      <c r="K6" s="524" t="s">
        <v>35</v>
      </c>
      <c r="L6" s="525"/>
      <c r="M6" s="526"/>
      <c r="N6" s="526"/>
      <c r="O6" s="526"/>
      <c r="P6" s="527"/>
      <c r="Q6" s="2"/>
    </row>
    <row r="7" spans="1:1024" ht="27" thickBot="1" x14ac:dyDescent="0.25">
      <c r="A7" s="528" t="s">
        <v>36</v>
      </c>
      <c r="B7" s="529"/>
      <c r="C7" s="529"/>
      <c r="D7" s="529"/>
      <c r="E7" s="530"/>
      <c r="F7" s="529"/>
      <c r="G7" s="529"/>
      <c r="H7" s="530"/>
      <c r="I7" s="530"/>
      <c r="J7" s="530"/>
      <c r="K7" s="530"/>
      <c r="L7" s="530"/>
      <c r="M7" s="529"/>
      <c r="N7" s="529"/>
      <c r="O7" s="529"/>
      <c r="P7" s="531"/>
    </row>
    <row r="8" spans="1:1024" s="12" customFormat="1" ht="23.25" customHeight="1" x14ac:dyDescent="0.2">
      <c r="A8" s="514" t="s">
        <v>775</v>
      </c>
      <c r="B8" s="515"/>
      <c r="C8" s="515"/>
      <c r="D8" s="515"/>
      <c r="E8" s="516"/>
      <c r="F8" s="515"/>
      <c r="G8" s="515"/>
      <c r="H8" s="516"/>
      <c r="I8" s="516"/>
      <c r="J8" s="516"/>
      <c r="K8" s="516"/>
      <c r="L8" s="516"/>
      <c r="M8" s="515"/>
      <c r="N8" s="515"/>
      <c r="O8" s="515"/>
      <c r="P8" s="517"/>
      <c r="Q8" s="2"/>
    </row>
    <row r="9" spans="1:1024" s="12" customFormat="1" ht="20.100000000000001" customHeight="1" x14ac:dyDescent="0.2">
      <c r="A9" s="489" t="s">
        <v>38</v>
      </c>
      <c r="B9" s="490"/>
      <c r="C9" s="490"/>
      <c r="D9" s="490"/>
      <c r="E9" s="491"/>
      <c r="F9" s="490"/>
      <c r="G9" s="490"/>
      <c r="H9" s="491"/>
      <c r="I9" s="491"/>
      <c r="J9" s="491"/>
      <c r="K9" s="491"/>
      <c r="L9" s="491"/>
      <c r="M9" s="490"/>
      <c r="N9" s="490"/>
      <c r="O9" s="490"/>
      <c r="P9" s="492"/>
      <c r="Q9" s="2"/>
    </row>
    <row r="10" spans="1:1024" s="12" customFormat="1" ht="20.100000000000001" customHeight="1" thickBot="1" x14ac:dyDescent="0.25">
      <c r="A10" s="489"/>
      <c r="B10" s="490"/>
      <c r="C10" s="490"/>
      <c r="D10" s="490"/>
      <c r="E10" s="491"/>
      <c r="F10" s="490"/>
      <c r="G10" s="490"/>
      <c r="H10" s="491"/>
      <c r="I10" s="491"/>
      <c r="J10" s="491"/>
      <c r="K10" s="491"/>
      <c r="L10" s="491"/>
      <c r="M10" s="490"/>
      <c r="N10" s="490"/>
      <c r="O10" s="490"/>
      <c r="P10" s="492"/>
      <c r="Q10" s="2"/>
    </row>
    <row r="11" spans="1:1024" s="12" customFormat="1" ht="14.45" customHeight="1" x14ac:dyDescent="0.2">
      <c r="A11" s="489" t="s">
        <v>776</v>
      </c>
      <c r="B11" s="490"/>
      <c r="C11" s="490"/>
      <c r="D11" s="490"/>
      <c r="E11" s="491"/>
      <c r="F11" s="490"/>
      <c r="G11" s="490"/>
      <c r="H11" s="491"/>
      <c r="I11" s="491"/>
      <c r="J11" s="491"/>
      <c r="K11" s="491"/>
      <c r="L11" s="491"/>
      <c r="M11" s="490"/>
      <c r="N11" s="490"/>
      <c r="O11" s="490"/>
      <c r="P11" s="492"/>
      <c r="Q11" s="2"/>
      <c r="R11" s="501" t="s">
        <v>40</v>
      </c>
      <c r="S11" s="502"/>
      <c r="T11" s="503"/>
      <c r="U11" s="503"/>
      <c r="V11" s="503"/>
      <c r="W11" s="503"/>
      <c r="X11" s="503"/>
      <c r="Y11" s="503"/>
      <c r="Z11" s="503"/>
      <c r="AA11" s="503"/>
      <c r="AB11" s="503"/>
      <c r="AC11" s="503"/>
      <c r="AD11" s="503"/>
      <c r="AE11" s="503"/>
      <c r="AF11" s="503"/>
      <c r="AG11" s="503"/>
      <c r="AH11" s="503"/>
      <c r="AI11" s="503"/>
      <c r="AJ11" s="504"/>
      <c r="AK11" s="13"/>
    </row>
    <row r="12" spans="1:1024" s="12" customFormat="1" ht="15" customHeight="1" thickBot="1" x14ac:dyDescent="0.25">
      <c r="A12" s="546"/>
      <c r="B12" s="547"/>
      <c r="C12" s="547"/>
      <c r="D12" s="547"/>
      <c r="E12" s="548"/>
      <c r="F12" s="547"/>
      <c r="G12" s="547"/>
      <c r="H12" s="548"/>
      <c r="I12" s="548"/>
      <c r="J12" s="548"/>
      <c r="K12" s="548"/>
      <c r="L12" s="548"/>
      <c r="M12" s="547"/>
      <c r="N12" s="547"/>
      <c r="O12" s="547"/>
      <c r="P12" s="549"/>
      <c r="Q12" s="2"/>
      <c r="R12" s="505"/>
      <c r="S12" s="506"/>
      <c r="T12" s="507"/>
      <c r="U12" s="507"/>
      <c r="V12" s="507"/>
      <c r="W12" s="507"/>
      <c r="X12" s="507"/>
      <c r="Y12" s="507"/>
      <c r="Z12" s="507"/>
      <c r="AA12" s="507"/>
      <c r="AB12" s="507"/>
      <c r="AC12" s="507"/>
      <c r="AD12" s="507"/>
      <c r="AE12" s="507"/>
      <c r="AF12" s="507"/>
      <c r="AG12" s="507"/>
      <c r="AH12" s="507"/>
      <c r="AI12" s="507"/>
      <c r="AJ12" s="508"/>
      <c r="AK12" s="13"/>
    </row>
    <row r="13" spans="1:1024" ht="47.25" customHeight="1" thickBot="1" x14ac:dyDescent="0.25">
      <c r="A13" s="487" t="s">
        <v>41</v>
      </c>
      <c r="B13" s="487" t="s">
        <v>42</v>
      </c>
      <c r="C13" s="487"/>
      <c r="D13" s="487"/>
      <c r="E13" s="510"/>
      <c r="F13" s="487"/>
      <c r="G13" s="487" t="s">
        <v>43</v>
      </c>
      <c r="H13" s="510" t="s">
        <v>44</v>
      </c>
      <c r="I13" s="510"/>
      <c r="J13" s="510"/>
      <c r="K13" s="510"/>
      <c r="L13" s="511" t="s">
        <v>45</v>
      </c>
      <c r="M13" s="487" t="s">
        <v>46</v>
      </c>
      <c r="N13" s="487" t="s">
        <v>47</v>
      </c>
      <c r="O13" s="487" t="s">
        <v>48</v>
      </c>
      <c r="P13" s="509" t="s">
        <v>49</v>
      </c>
      <c r="Q13" s="14"/>
      <c r="R13" s="513" t="s">
        <v>42</v>
      </c>
      <c r="S13" s="513"/>
      <c r="T13" s="479" t="s">
        <v>50</v>
      </c>
      <c r="U13" s="479"/>
      <c r="V13" s="479"/>
      <c r="W13" s="479"/>
      <c r="X13" s="479" t="s">
        <v>51</v>
      </c>
      <c r="Y13" s="479"/>
      <c r="Z13" s="479"/>
      <c r="AA13" s="479"/>
      <c r="AB13" s="479" t="s">
        <v>52</v>
      </c>
      <c r="AC13" s="479"/>
      <c r="AD13" s="479"/>
      <c r="AE13" s="479"/>
      <c r="AF13" s="479" t="s">
        <v>53</v>
      </c>
      <c r="AG13" s="479"/>
      <c r="AH13" s="479"/>
      <c r="AI13" s="479"/>
      <c r="AJ13" s="512" t="s">
        <v>54</v>
      </c>
      <c r="AK13" s="9"/>
      <c r="AL13" s="9"/>
      <c r="AM13" s="9"/>
      <c r="AN13" s="9"/>
      <c r="AO13" s="9"/>
      <c r="AP13" s="9"/>
      <c r="AQ13" s="9"/>
      <c r="AR13" s="9"/>
      <c r="AS13" s="9"/>
      <c r="AT13" s="9"/>
      <c r="AU13" s="9"/>
      <c r="AMJ13" s="2"/>
    </row>
    <row r="14" spans="1:1024" s="12" customFormat="1" ht="63.75" customHeight="1" thickBot="1" x14ac:dyDescent="0.25">
      <c r="A14" s="509"/>
      <c r="B14" s="15" t="s">
        <v>55</v>
      </c>
      <c r="C14" s="15" t="s">
        <v>56</v>
      </c>
      <c r="D14" s="15" t="s">
        <v>57</v>
      </c>
      <c r="E14" s="16" t="s">
        <v>58</v>
      </c>
      <c r="F14" s="15" t="s">
        <v>59</v>
      </c>
      <c r="G14" s="488"/>
      <c r="H14" s="16" t="s">
        <v>60</v>
      </c>
      <c r="I14" s="16" t="s">
        <v>61</v>
      </c>
      <c r="J14" s="16" t="s">
        <v>62</v>
      </c>
      <c r="K14" s="16" t="s">
        <v>63</v>
      </c>
      <c r="L14" s="510"/>
      <c r="M14" s="488"/>
      <c r="N14" s="488"/>
      <c r="O14" s="488"/>
      <c r="P14" s="487"/>
      <c r="Q14" s="14"/>
      <c r="R14" s="15" t="s">
        <v>55</v>
      </c>
      <c r="S14" s="15" t="s">
        <v>56</v>
      </c>
      <c r="T14" s="17" t="s">
        <v>64</v>
      </c>
      <c r="U14" s="17" t="s">
        <v>65</v>
      </c>
      <c r="V14" s="17" t="s">
        <v>66</v>
      </c>
      <c r="W14" s="16" t="s">
        <v>67</v>
      </c>
      <c r="X14" s="17" t="s">
        <v>68</v>
      </c>
      <c r="Y14" s="17" t="s">
        <v>69</v>
      </c>
      <c r="Z14" s="17" t="s">
        <v>70</v>
      </c>
      <c r="AA14" s="16" t="s">
        <v>71</v>
      </c>
      <c r="AB14" s="17" t="s">
        <v>72</v>
      </c>
      <c r="AC14" s="17" t="s">
        <v>73</v>
      </c>
      <c r="AD14" s="17" t="s">
        <v>74</v>
      </c>
      <c r="AE14" s="16" t="s">
        <v>75</v>
      </c>
      <c r="AF14" s="17" t="s">
        <v>76</v>
      </c>
      <c r="AG14" s="17" t="s">
        <v>77</v>
      </c>
      <c r="AH14" s="17" t="s">
        <v>78</v>
      </c>
      <c r="AI14" s="16" t="s">
        <v>79</v>
      </c>
      <c r="AJ14" s="512"/>
      <c r="AK14" s="18"/>
      <c r="AL14" s="18"/>
      <c r="AM14" s="18"/>
      <c r="AN14" s="18"/>
      <c r="AO14" s="18"/>
      <c r="AP14" s="18"/>
      <c r="AQ14" s="18"/>
      <c r="AR14" s="18"/>
      <c r="AS14" s="18"/>
      <c r="AT14" s="18"/>
      <c r="AU14" s="18"/>
    </row>
    <row r="15" spans="1:1024" s="12" customFormat="1" ht="117.75" customHeight="1" thickBot="1" x14ac:dyDescent="0.25">
      <c r="A15" s="804" t="s">
        <v>777</v>
      </c>
      <c r="B15" s="806" t="s">
        <v>778</v>
      </c>
      <c r="C15" s="311" t="s">
        <v>779</v>
      </c>
      <c r="D15" s="312" t="s">
        <v>158</v>
      </c>
      <c r="E15" s="313">
        <f t="shared" ref="E15:E16" si="0">+AJ15</f>
        <v>1</v>
      </c>
      <c r="F15" s="314" t="s">
        <v>84</v>
      </c>
      <c r="G15" s="315" t="s">
        <v>780</v>
      </c>
      <c r="H15" s="316">
        <f>+W15</f>
        <v>1</v>
      </c>
      <c r="I15" s="316">
        <f>+AA15</f>
        <v>1</v>
      </c>
      <c r="J15" s="316">
        <f>+AE15</f>
        <v>1</v>
      </c>
      <c r="K15" s="316">
        <f>+AI15</f>
        <v>1</v>
      </c>
      <c r="L15" s="808">
        <v>1343832.2009185201</v>
      </c>
      <c r="M15" s="226" t="s">
        <v>781</v>
      </c>
      <c r="N15" s="226" t="s">
        <v>782</v>
      </c>
      <c r="O15" s="275" t="s">
        <v>783</v>
      </c>
      <c r="P15" s="48"/>
      <c r="Q15" s="14"/>
      <c r="R15" s="806" t="s">
        <v>778</v>
      </c>
      <c r="S15" s="311" t="s">
        <v>779</v>
      </c>
      <c r="T15" s="317">
        <v>1</v>
      </c>
      <c r="U15" s="317">
        <v>1</v>
      </c>
      <c r="V15" s="317">
        <v>1</v>
      </c>
      <c r="W15" s="318">
        <f>+IF($D15="Porcentaje",IF(AND(T15&lt;&gt;"",U15="",V15=""),T15,IF(AND(T15&lt;&gt;"",U15&lt;&gt;"",V15=""),U15,IF(AND(T15&lt;&gt;"",U15&lt;&gt;"",V15&lt;&gt;""),V15,0))),SUM(T15:V15))</f>
        <v>1</v>
      </c>
      <c r="X15" s="317">
        <v>1</v>
      </c>
      <c r="Y15" s="317">
        <v>1</v>
      </c>
      <c r="Z15" s="317">
        <v>1</v>
      </c>
      <c r="AA15" s="318">
        <f>+IF($D15="Porcentaje",IF(AND(X15&lt;&gt;"",Y15="",Z15=""),X15,IF(AND(X15&lt;&gt;"",Y15&lt;&gt;"",Z15=""),Y15,IF(AND(X15&lt;&gt;"",Y15&lt;&gt;"",Z15&lt;&gt;""),Z15,0))),SUM(X15:Z15))</f>
        <v>1</v>
      </c>
      <c r="AB15" s="317">
        <v>1</v>
      </c>
      <c r="AC15" s="317">
        <v>1</v>
      </c>
      <c r="AD15" s="317">
        <v>1</v>
      </c>
      <c r="AE15" s="318">
        <f>+IF($D15="Porcentaje",IF(AND(AB15&lt;&gt;"",AC15="",AD15=""),AB15,IF(AND(AB15&lt;&gt;"",AC15&lt;&gt;"",AD15=""),AC15,IF(AND(AB15&lt;&gt;"",AC15&lt;&gt;"",AD15&lt;&gt;""),AD15,0))),SUM(AB15:AD15))</f>
        <v>1</v>
      </c>
      <c r="AF15" s="317">
        <v>1</v>
      </c>
      <c r="AG15" s="317">
        <v>1</v>
      </c>
      <c r="AH15" s="317">
        <v>1</v>
      </c>
      <c r="AI15" s="318">
        <f>+IF($D15="Porcentaje",IF(AND(AF15&lt;&gt;"",AG15="",AH15=""),AF15,IF(AND(AF15&lt;&gt;"",AG15&lt;&gt;"",AH15=""),AG15,IF(AND(AF15&lt;&gt;"",AG15&lt;&gt;"",AH15&lt;&gt;""),AH15,0))),SUM(AF15:AH15))</f>
        <v>1</v>
      </c>
      <c r="AJ15" s="318">
        <f>+IFERROR(IF(D15="Porcentaje",IF(AND(COUNT(T15:V15)&gt;=0,COUNT(X15:Z15)=0,COUNT(AB15:AD15)=0,COUNT(AF15:AH15)=0),W15,IF(AND(COUNT(T15:V15)&gt;=1,COUNT(X15:Z15)&gt;=1,COUNT(AB15:AD15)=0,COUNT(AF15:AH15)=0),AA15,IF(AND(COUNT(T15:V15)&gt;=1,COUNT(X15:Z15)&gt;=1,COUNT(AB15:AD15)&gt;=1,COUNT(AF15:AH15)=0),AE15,IF(AND(COUNT(T15:V15)&gt;=1,COUNT(X15:Z15)&gt;=1,COUNT(AB15:AD15)&gt;=1,COUNT(AF15:AH15)&gt;=1),AI15,"-")))),SUM(W15,AA15,AE15,AI15)),"-")</f>
        <v>1</v>
      </c>
      <c r="AK15" s="18"/>
      <c r="AL15" s="18"/>
      <c r="AM15" s="18"/>
      <c r="AN15" s="18"/>
      <c r="AO15" s="18"/>
      <c r="AP15" s="18"/>
      <c r="AQ15" s="18"/>
      <c r="AR15" s="18"/>
      <c r="AS15" s="18"/>
      <c r="AT15" s="18"/>
      <c r="AU15" s="18"/>
    </row>
    <row r="16" spans="1:1024" ht="100.5" customHeight="1" thickBot="1" x14ac:dyDescent="0.25">
      <c r="A16" s="805"/>
      <c r="B16" s="807"/>
      <c r="C16" s="311" t="s">
        <v>784</v>
      </c>
      <c r="D16" s="312" t="s">
        <v>158</v>
      </c>
      <c r="E16" s="313">
        <f t="shared" si="0"/>
        <v>1</v>
      </c>
      <c r="F16" s="314" t="s">
        <v>84</v>
      </c>
      <c r="G16" s="315" t="s">
        <v>785</v>
      </c>
      <c r="H16" s="316">
        <f>+W16</f>
        <v>1</v>
      </c>
      <c r="I16" s="316">
        <f>+AA16</f>
        <v>1</v>
      </c>
      <c r="J16" s="316">
        <f>+AE16</f>
        <v>1</v>
      </c>
      <c r="K16" s="316">
        <f>+AI16</f>
        <v>1</v>
      </c>
      <c r="L16" s="809"/>
      <c r="M16" s="226" t="s">
        <v>781</v>
      </c>
      <c r="N16" s="226" t="s">
        <v>782</v>
      </c>
      <c r="O16" s="275" t="s">
        <v>786</v>
      </c>
      <c r="P16" s="48"/>
      <c r="Q16" s="14"/>
      <c r="R16" s="807"/>
      <c r="S16" s="311" t="s">
        <v>784</v>
      </c>
      <c r="T16" s="317">
        <v>1</v>
      </c>
      <c r="U16" s="317">
        <v>1</v>
      </c>
      <c r="V16" s="317">
        <v>1</v>
      </c>
      <c r="W16" s="318">
        <f>+IF($D16="Porcentaje",IF(AND(T16&lt;&gt;"",U16="",V16=""),T16,IF(AND(T16&lt;&gt;"",U16&lt;&gt;"",V16=""),U16,IF(AND(T16&lt;&gt;"",U16&lt;&gt;"",V16&lt;&gt;""),V16,0))),SUM(T16:V16))</f>
        <v>1</v>
      </c>
      <c r="X16" s="317">
        <v>1</v>
      </c>
      <c r="Y16" s="317">
        <v>1</v>
      </c>
      <c r="Z16" s="317">
        <v>1</v>
      </c>
      <c r="AA16" s="318">
        <f>+IF($D16="Porcentaje",IF(AND(X16&lt;&gt;"",Y16="",Z16=""),X16,IF(AND(X16&lt;&gt;"",Y16&lt;&gt;"",Z16=""),Y16,IF(AND(X16&lt;&gt;"",Y16&lt;&gt;"",Z16&lt;&gt;""),Z16,0))),SUM(X16:Z16))</f>
        <v>1</v>
      </c>
      <c r="AB16" s="317">
        <v>1</v>
      </c>
      <c r="AC16" s="317">
        <v>1</v>
      </c>
      <c r="AD16" s="317">
        <v>1</v>
      </c>
      <c r="AE16" s="318">
        <f>+IF($D16="Porcentaje",IF(AND(AB16&lt;&gt;"",AC16="",AD16=""),AB16,IF(AND(AB16&lt;&gt;"",AC16&lt;&gt;"",AD16=""),AC16,IF(AND(AB16&lt;&gt;"",AC16&lt;&gt;"",AD16&lt;&gt;""),AD16,0))),SUM(AB16:AD16))</f>
        <v>1</v>
      </c>
      <c r="AF16" s="317">
        <v>1</v>
      </c>
      <c r="AG16" s="317">
        <v>1</v>
      </c>
      <c r="AH16" s="317">
        <v>1</v>
      </c>
      <c r="AI16" s="318">
        <f>+IF($D16="Porcentaje",IF(AND(AF16&lt;&gt;"",AG16="",AH16=""),AF16,IF(AND(AF16&lt;&gt;"",AG16&lt;&gt;"",AH16=""),AG16,IF(AND(AF16&lt;&gt;"",AG16&lt;&gt;"",AH16&lt;&gt;""),AH16,0))),SUM(AF16:AH16))</f>
        <v>1</v>
      </c>
      <c r="AJ16" s="318">
        <f>+IFERROR(IF(D16="Porcentaje",IF(AND(COUNT(T16:V16)&gt;=0,COUNT(X16:Z16)=0,COUNT(AB16:AD16)=0,COUNT(AF16:AH16)=0),W16,IF(AND(COUNT(T16:V16)&gt;=1,COUNT(X16:Z16)&gt;=1,COUNT(AB16:AD16)=0,COUNT(AF16:AH16)=0),AA16,IF(AND(COUNT(T16:V16)&gt;=1,COUNT(X16:Z16)&gt;=1,COUNT(AB16:AD16)&gt;=1,COUNT(AF16:AH16)=0),AE16,IF(AND(COUNT(T16:V16)&gt;=1,COUNT(X16:Z16)&gt;=1,COUNT(AB16:AD16)&gt;=1,COUNT(AF16:AH16)&gt;=1),AI16,"-")))),SUM(W16,AA16,AE16,AI16)),"-")</f>
        <v>1</v>
      </c>
    </row>
    <row r="17" spans="1:36" ht="96.75" customHeight="1" thickBot="1" x14ac:dyDescent="0.25">
      <c r="A17" s="319" t="s">
        <v>787</v>
      </c>
      <c r="B17" s="320" t="s">
        <v>788</v>
      </c>
      <c r="C17" s="275" t="s">
        <v>789</v>
      </c>
      <c r="D17" s="312" t="s">
        <v>158</v>
      </c>
      <c r="E17" s="313">
        <f>+AJ17</f>
        <v>1</v>
      </c>
      <c r="F17" s="314" t="s">
        <v>84</v>
      </c>
      <c r="G17" s="286" t="s">
        <v>790</v>
      </c>
      <c r="H17" s="316">
        <f>+W17</f>
        <v>0.25</v>
      </c>
      <c r="I17" s="316">
        <f>+AA17</f>
        <v>0.25</v>
      </c>
      <c r="J17" s="316">
        <f>+AE17</f>
        <v>0.25</v>
      </c>
      <c r="K17" s="316">
        <f>+AI17</f>
        <v>0.25</v>
      </c>
      <c r="L17" s="321">
        <v>723601.9543407415</v>
      </c>
      <c r="M17" s="226" t="s">
        <v>791</v>
      </c>
      <c r="N17" s="226" t="s">
        <v>782</v>
      </c>
      <c r="O17" s="275" t="s">
        <v>792</v>
      </c>
      <c r="P17" s="48"/>
      <c r="Q17" s="14"/>
      <c r="R17" s="312" t="s">
        <v>788</v>
      </c>
      <c r="S17" s="275" t="s">
        <v>789</v>
      </c>
      <c r="T17" s="317">
        <v>8.3500000000000005E-2</v>
      </c>
      <c r="U17" s="317">
        <v>8.3500000000000005E-2</v>
      </c>
      <c r="V17" s="317">
        <v>8.3000000000000004E-2</v>
      </c>
      <c r="W17" s="318">
        <f>+SUM(T17:V17)</f>
        <v>0.25</v>
      </c>
      <c r="X17" s="317">
        <v>8.3500000000000005E-2</v>
      </c>
      <c r="Y17" s="317">
        <v>8.3000000000000004E-2</v>
      </c>
      <c r="Z17" s="317">
        <v>8.3500000000000005E-2</v>
      </c>
      <c r="AA17" s="318">
        <f>+SUM(X17:Z17)</f>
        <v>0.25</v>
      </c>
      <c r="AB17" s="317">
        <v>8.3500000000000005E-2</v>
      </c>
      <c r="AC17" s="317">
        <v>8.3500000000000005E-2</v>
      </c>
      <c r="AD17" s="317">
        <v>8.3000000000000004E-2</v>
      </c>
      <c r="AE17" s="318">
        <f>+SUM(AB17:AD17)</f>
        <v>0.25</v>
      </c>
      <c r="AF17" s="317">
        <v>8.3500000000000005E-2</v>
      </c>
      <c r="AG17" s="317">
        <v>8.3500000000000005E-2</v>
      </c>
      <c r="AH17" s="317">
        <v>8.3000000000000004E-2</v>
      </c>
      <c r="AI17" s="318">
        <f>+SUM(AF17:AH17)</f>
        <v>0.25</v>
      </c>
      <c r="AJ17" s="318">
        <f>+W17+AA17+AE17+AI17</f>
        <v>1</v>
      </c>
    </row>
    <row r="18" spans="1:36" x14ac:dyDescent="0.2">
      <c r="E18" s="57"/>
      <c r="H18" s="57"/>
      <c r="I18" s="57"/>
      <c r="J18" s="57"/>
      <c r="K18" s="57"/>
      <c r="L18" s="57"/>
      <c r="T18" s="57"/>
      <c r="U18" s="57"/>
      <c r="V18" s="57"/>
      <c r="W18" s="57"/>
      <c r="X18" s="57"/>
      <c r="Y18" s="57"/>
      <c r="Z18" s="57"/>
      <c r="AA18" s="57"/>
      <c r="AB18" s="57"/>
      <c r="AC18" s="57"/>
      <c r="AD18" s="57"/>
      <c r="AE18" s="57"/>
      <c r="AF18" s="57"/>
      <c r="AG18" s="57"/>
      <c r="AH18" s="57"/>
      <c r="AI18" s="57"/>
      <c r="AJ18" s="57"/>
    </row>
    <row r="19" spans="1:36" x14ac:dyDescent="0.2">
      <c r="E19" s="57"/>
      <c r="H19" s="57"/>
      <c r="I19" s="57"/>
      <c r="J19" s="57"/>
      <c r="K19" s="57"/>
      <c r="L19" s="57"/>
      <c r="T19" s="57"/>
      <c r="U19" s="57"/>
      <c r="V19" s="57"/>
      <c r="W19" s="57"/>
      <c r="X19" s="57"/>
      <c r="Y19" s="57"/>
      <c r="Z19" s="57"/>
      <c r="AA19" s="57"/>
      <c r="AB19" s="57"/>
      <c r="AC19" s="57"/>
      <c r="AD19" s="57"/>
      <c r="AE19" s="57"/>
      <c r="AF19" s="57"/>
      <c r="AG19" s="57"/>
      <c r="AH19" s="57"/>
      <c r="AI19" s="57"/>
      <c r="AJ19" s="57"/>
    </row>
    <row r="20" spans="1:36" x14ac:dyDescent="0.2">
      <c r="E20" s="57"/>
      <c r="H20" s="57"/>
      <c r="I20" s="57"/>
      <c r="J20" s="57"/>
      <c r="K20" s="57"/>
      <c r="L20" s="57"/>
      <c r="T20" s="57"/>
      <c r="U20" s="57"/>
      <c r="V20" s="57"/>
      <c r="W20" s="57"/>
      <c r="X20" s="57"/>
      <c r="Y20" s="57"/>
      <c r="Z20" s="57"/>
      <c r="AA20" s="57"/>
      <c r="AB20" s="57"/>
      <c r="AC20" s="57"/>
      <c r="AD20" s="57"/>
      <c r="AE20" s="57"/>
      <c r="AF20" s="57"/>
      <c r="AG20" s="57"/>
      <c r="AH20" s="57"/>
      <c r="AI20" s="57"/>
      <c r="AJ20" s="57"/>
    </row>
    <row r="21" spans="1:36" x14ac:dyDescent="0.2">
      <c r="E21" s="57"/>
      <c r="H21" s="57"/>
      <c r="I21" s="57"/>
      <c r="J21" s="57"/>
      <c r="K21" s="57"/>
      <c r="L21" s="57"/>
      <c r="T21" s="57"/>
      <c r="U21" s="57"/>
      <c r="V21" s="57"/>
      <c r="W21" s="57"/>
      <c r="X21" s="57"/>
      <c r="Y21" s="57"/>
      <c r="Z21" s="57"/>
      <c r="AA21" s="57"/>
      <c r="AB21" s="57"/>
      <c r="AC21" s="57"/>
      <c r="AD21" s="57"/>
      <c r="AE21" s="57"/>
      <c r="AF21" s="57"/>
      <c r="AG21" s="57"/>
      <c r="AH21" s="57"/>
      <c r="AI21" s="57"/>
      <c r="AJ21" s="57"/>
    </row>
    <row r="22" spans="1:36" x14ac:dyDescent="0.2">
      <c r="E22" s="57"/>
      <c r="H22" s="57"/>
      <c r="I22" s="57"/>
      <c r="J22" s="57"/>
      <c r="K22" s="57"/>
      <c r="L22" s="57"/>
      <c r="T22" s="57"/>
      <c r="U22" s="57"/>
      <c r="V22" s="57"/>
      <c r="W22" s="57"/>
      <c r="X22" s="57"/>
      <c r="Y22" s="57"/>
      <c r="Z22" s="57"/>
      <c r="AA22" s="57"/>
      <c r="AB22" s="57"/>
      <c r="AC22" s="57"/>
      <c r="AD22" s="57"/>
      <c r="AE22" s="57"/>
      <c r="AF22" s="57"/>
      <c r="AG22" s="57"/>
      <c r="AH22" s="57"/>
      <c r="AI22" s="57"/>
      <c r="AJ22" s="57"/>
    </row>
    <row r="23" spans="1:36" x14ac:dyDescent="0.2">
      <c r="E23" s="57"/>
      <c r="H23" s="57"/>
      <c r="I23" s="57"/>
      <c r="J23" s="57"/>
      <c r="K23" s="57"/>
      <c r="L23" s="57"/>
      <c r="T23" s="57"/>
      <c r="U23" s="57"/>
      <c r="V23" s="57"/>
      <c r="W23" s="57"/>
      <c r="X23" s="57"/>
      <c r="Y23" s="57"/>
      <c r="Z23" s="57"/>
      <c r="AA23" s="57"/>
      <c r="AB23" s="57"/>
      <c r="AC23" s="57"/>
      <c r="AD23" s="57"/>
      <c r="AE23" s="57"/>
      <c r="AF23" s="57"/>
      <c r="AG23" s="57"/>
      <c r="AH23" s="57"/>
      <c r="AI23" s="57"/>
      <c r="AJ23" s="57"/>
    </row>
    <row r="24" spans="1:36" x14ac:dyDescent="0.2">
      <c r="E24" s="57"/>
      <c r="H24" s="57"/>
      <c r="I24" s="57"/>
      <c r="J24" s="57"/>
      <c r="K24" s="57"/>
      <c r="L24" s="57"/>
      <c r="T24" s="57"/>
      <c r="U24" s="57"/>
      <c r="V24" s="57"/>
      <c r="W24" s="57"/>
      <c r="X24" s="57"/>
      <c r="Y24" s="57"/>
      <c r="Z24" s="57"/>
      <c r="AA24" s="57"/>
      <c r="AB24" s="57"/>
      <c r="AC24" s="57"/>
      <c r="AD24" s="57"/>
      <c r="AE24" s="57"/>
      <c r="AF24" s="57"/>
      <c r="AG24" s="57"/>
      <c r="AH24" s="57"/>
      <c r="AI24" s="57"/>
      <c r="AJ24" s="57"/>
    </row>
    <row r="25" spans="1:36" x14ac:dyDescent="0.2">
      <c r="E25" s="57"/>
      <c r="H25" s="57"/>
      <c r="I25" s="57"/>
      <c r="J25" s="57"/>
      <c r="K25" s="57"/>
      <c r="L25" s="57"/>
      <c r="T25" s="57"/>
      <c r="U25" s="57"/>
      <c r="V25" s="57"/>
      <c r="W25" s="57"/>
      <c r="X25" s="57"/>
      <c r="Y25" s="57"/>
      <c r="Z25" s="57"/>
      <c r="AA25" s="57"/>
      <c r="AB25" s="57"/>
      <c r="AC25" s="57"/>
      <c r="AD25" s="57"/>
      <c r="AE25" s="57"/>
      <c r="AF25" s="57"/>
      <c r="AG25" s="57"/>
      <c r="AH25" s="57"/>
      <c r="AI25" s="57"/>
      <c r="AJ25" s="57"/>
    </row>
    <row r="26" spans="1:36" x14ac:dyDescent="0.2">
      <c r="E26" s="57"/>
      <c r="H26" s="57"/>
      <c r="I26" s="57"/>
      <c r="J26" s="57"/>
      <c r="K26" s="57"/>
      <c r="L26" s="57"/>
      <c r="T26" s="57"/>
      <c r="U26" s="57"/>
      <c r="V26" s="57"/>
      <c r="W26" s="57"/>
      <c r="X26" s="57"/>
      <c r="Y26" s="57"/>
      <c r="Z26" s="57"/>
      <c r="AA26" s="57"/>
      <c r="AB26" s="57"/>
      <c r="AC26" s="57"/>
      <c r="AD26" s="57"/>
      <c r="AE26" s="57"/>
      <c r="AF26" s="57"/>
      <c r="AG26" s="57"/>
      <c r="AH26" s="57"/>
      <c r="AI26" s="57"/>
      <c r="AJ26" s="57"/>
    </row>
    <row r="27" spans="1:36" x14ac:dyDescent="0.2">
      <c r="E27" s="57"/>
      <c r="H27" s="57"/>
      <c r="I27" s="57"/>
      <c r="J27" s="57"/>
      <c r="K27" s="57"/>
      <c r="L27" s="57"/>
      <c r="T27" s="57"/>
      <c r="U27" s="57"/>
      <c r="V27" s="57"/>
      <c r="W27" s="57"/>
      <c r="X27" s="57"/>
      <c r="Y27" s="57"/>
      <c r="Z27" s="57"/>
      <c r="AA27" s="57"/>
      <c r="AB27" s="57"/>
      <c r="AC27" s="57"/>
      <c r="AD27" s="57"/>
      <c r="AE27" s="57"/>
      <c r="AF27" s="57"/>
      <c r="AG27" s="57"/>
      <c r="AH27" s="57"/>
      <c r="AI27" s="57"/>
      <c r="AJ27" s="57"/>
    </row>
    <row r="28" spans="1:36" x14ac:dyDescent="0.2">
      <c r="E28" s="57"/>
      <c r="H28" s="57"/>
      <c r="I28" s="57"/>
      <c r="J28" s="57"/>
      <c r="K28" s="57"/>
      <c r="L28" s="57"/>
      <c r="T28" s="57"/>
      <c r="U28" s="57"/>
      <c r="V28" s="57"/>
      <c r="W28" s="57"/>
      <c r="X28" s="57"/>
      <c r="Y28" s="57"/>
      <c r="Z28" s="57"/>
      <c r="AA28" s="57"/>
      <c r="AB28" s="57"/>
      <c r="AC28" s="57"/>
      <c r="AD28" s="57"/>
      <c r="AE28" s="57"/>
      <c r="AF28" s="57"/>
      <c r="AG28" s="57"/>
      <c r="AH28" s="57"/>
      <c r="AI28" s="57"/>
      <c r="AJ28" s="57"/>
    </row>
  </sheetData>
  <mergeCells count="28">
    <mergeCell ref="A8:P8"/>
    <mergeCell ref="A5:P5"/>
    <mergeCell ref="A6:E6"/>
    <mergeCell ref="F6:J6"/>
    <mergeCell ref="K6:P6"/>
    <mergeCell ref="A7:P7"/>
    <mergeCell ref="A9:P10"/>
    <mergeCell ref="A11:P12"/>
    <mergeCell ref="R11:AJ12"/>
    <mergeCell ref="A13:A14"/>
    <mergeCell ref="B13:F13"/>
    <mergeCell ref="G13:G14"/>
    <mergeCell ref="H13:K13"/>
    <mergeCell ref="L13:L14"/>
    <mergeCell ref="M13:M14"/>
    <mergeCell ref="N13:N14"/>
    <mergeCell ref="AF13:AI13"/>
    <mergeCell ref="AJ13:AJ14"/>
    <mergeCell ref="T13:W13"/>
    <mergeCell ref="X13:AA13"/>
    <mergeCell ref="AB13:AE13"/>
    <mergeCell ref="A15:A16"/>
    <mergeCell ref="B15:B16"/>
    <mergeCell ref="L15:L16"/>
    <mergeCell ref="R15:R16"/>
    <mergeCell ref="O13:O14"/>
    <mergeCell ref="P13:P14"/>
    <mergeCell ref="R13:S13"/>
  </mergeCells>
  <dataValidations count="2">
    <dataValidation type="list" allowBlank="1" showInputMessage="1" showErrorMessage="1" sqref="D15:D17" xr:uid="{B9AC77A0-ED6B-404B-BB6E-11847F1541BB}">
      <formula1>"Unidad,Porcentaje,Monetario"</formula1>
    </dataValidation>
    <dataValidation type="list" allowBlank="1" showInputMessage="1" showErrorMessage="1" sqref="F15:F17" xr:uid="{4C573C85-D014-4323-BDEF-24A8A7BDBECF}">
      <formula1>"A,B,C"</formula1>
    </dataValidation>
  </dataValidations>
  <pageMargins left="0.95000000000000007" right="0.32990000000000008" top="0.76380000000000003" bottom="0.77360000000000007" header="0.37010000000000004" footer="0.37990000000000007"/>
  <pageSetup scale="17" fitToWidth="0"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0B9B2-E7EA-4328-98F1-6E1C295136D1}">
  <sheetPr codeName="Hoja2"/>
  <dimension ref="A1:N46"/>
  <sheetViews>
    <sheetView showGridLines="0" zoomScale="60" zoomScaleNormal="60" zoomScaleSheetLayoutView="80" zoomScalePageLayoutView="80" workbookViewId="0"/>
  </sheetViews>
  <sheetFormatPr baseColWidth="10" defaultColWidth="10.7109375" defaultRowHeight="15" x14ac:dyDescent="0.25"/>
  <cols>
    <col min="1" max="9" width="20.85546875" style="5" customWidth="1"/>
    <col min="10" max="256" width="10.7109375" style="5"/>
    <col min="257" max="265" width="20.85546875" style="5" customWidth="1"/>
    <col min="266" max="512" width="10.7109375" style="5"/>
    <col min="513" max="521" width="20.85546875" style="5" customWidth="1"/>
    <col min="522" max="768" width="10.7109375" style="5"/>
    <col min="769" max="777" width="20.85546875" style="5" customWidth="1"/>
    <col min="778" max="1024" width="10.7109375" style="5"/>
    <col min="1025" max="1033" width="20.85546875" style="5" customWidth="1"/>
    <col min="1034" max="1280" width="10.7109375" style="5"/>
    <col min="1281" max="1289" width="20.85546875" style="5" customWidth="1"/>
    <col min="1290" max="1536" width="10.7109375" style="5"/>
    <col min="1537" max="1545" width="20.85546875" style="5" customWidth="1"/>
    <col min="1546" max="1792" width="10.7109375" style="5"/>
    <col min="1793" max="1801" width="20.85546875" style="5" customWidth="1"/>
    <col min="1802" max="2048" width="10.7109375" style="5"/>
    <col min="2049" max="2057" width="20.85546875" style="5" customWidth="1"/>
    <col min="2058" max="2304" width="10.7109375" style="5"/>
    <col min="2305" max="2313" width="20.85546875" style="5" customWidth="1"/>
    <col min="2314" max="2560" width="10.7109375" style="5"/>
    <col min="2561" max="2569" width="20.85546875" style="5" customWidth="1"/>
    <col min="2570" max="2816" width="10.7109375" style="5"/>
    <col min="2817" max="2825" width="20.85546875" style="5" customWidth="1"/>
    <col min="2826" max="3072" width="10.7109375" style="5"/>
    <col min="3073" max="3081" width="20.85546875" style="5" customWidth="1"/>
    <col min="3082" max="3328" width="10.7109375" style="5"/>
    <col min="3329" max="3337" width="20.85546875" style="5" customWidth="1"/>
    <col min="3338" max="3584" width="10.7109375" style="5"/>
    <col min="3585" max="3593" width="20.85546875" style="5" customWidth="1"/>
    <col min="3594" max="3840" width="10.7109375" style="5"/>
    <col min="3841" max="3849" width="20.85546875" style="5" customWidth="1"/>
    <col min="3850" max="4096" width="10.7109375" style="5"/>
    <col min="4097" max="4105" width="20.85546875" style="5" customWidth="1"/>
    <col min="4106" max="4352" width="10.7109375" style="5"/>
    <col min="4353" max="4361" width="20.85546875" style="5" customWidth="1"/>
    <col min="4362" max="4608" width="10.7109375" style="5"/>
    <col min="4609" max="4617" width="20.85546875" style="5" customWidth="1"/>
    <col min="4618" max="4864" width="10.7109375" style="5"/>
    <col min="4865" max="4873" width="20.85546875" style="5" customWidth="1"/>
    <col min="4874" max="5120" width="10.7109375" style="5"/>
    <col min="5121" max="5129" width="20.85546875" style="5" customWidth="1"/>
    <col min="5130" max="5376" width="10.7109375" style="5"/>
    <col min="5377" max="5385" width="20.85546875" style="5" customWidth="1"/>
    <col min="5386" max="5632" width="10.7109375" style="5"/>
    <col min="5633" max="5641" width="20.85546875" style="5" customWidth="1"/>
    <col min="5642" max="5888" width="10.7109375" style="5"/>
    <col min="5889" max="5897" width="20.85546875" style="5" customWidth="1"/>
    <col min="5898" max="6144" width="10.7109375" style="5"/>
    <col min="6145" max="6153" width="20.85546875" style="5" customWidth="1"/>
    <col min="6154" max="6400" width="10.7109375" style="5"/>
    <col min="6401" max="6409" width="20.85546875" style="5" customWidth="1"/>
    <col min="6410" max="6656" width="10.7109375" style="5"/>
    <col min="6657" max="6665" width="20.85546875" style="5" customWidth="1"/>
    <col min="6666" max="6912" width="10.7109375" style="5"/>
    <col min="6913" max="6921" width="20.85546875" style="5" customWidth="1"/>
    <col min="6922" max="7168" width="10.7109375" style="5"/>
    <col min="7169" max="7177" width="20.85546875" style="5" customWidth="1"/>
    <col min="7178" max="7424" width="10.7109375" style="5"/>
    <col min="7425" max="7433" width="20.85546875" style="5" customWidth="1"/>
    <col min="7434" max="7680" width="10.7109375" style="5"/>
    <col min="7681" max="7689" width="20.85546875" style="5" customWidth="1"/>
    <col min="7690" max="7936" width="10.7109375" style="5"/>
    <col min="7937" max="7945" width="20.85546875" style="5" customWidth="1"/>
    <col min="7946" max="8192" width="10.7109375" style="5"/>
    <col min="8193" max="8201" width="20.85546875" style="5" customWidth="1"/>
    <col min="8202" max="8448" width="10.7109375" style="5"/>
    <col min="8449" max="8457" width="20.85546875" style="5" customWidth="1"/>
    <col min="8458" max="8704" width="10.7109375" style="5"/>
    <col min="8705" max="8713" width="20.85546875" style="5" customWidth="1"/>
    <col min="8714" max="8960" width="10.7109375" style="5"/>
    <col min="8961" max="8969" width="20.85546875" style="5" customWidth="1"/>
    <col min="8970" max="9216" width="10.7109375" style="5"/>
    <col min="9217" max="9225" width="20.85546875" style="5" customWidth="1"/>
    <col min="9226" max="9472" width="10.7109375" style="5"/>
    <col min="9473" max="9481" width="20.85546875" style="5" customWidth="1"/>
    <col min="9482" max="9728" width="10.7109375" style="5"/>
    <col min="9729" max="9737" width="20.85546875" style="5" customWidth="1"/>
    <col min="9738" max="9984" width="10.7109375" style="5"/>
    <col min="9985" max="9993" width="20.85546875" style="5" customWidth="1"/>
    <col min="9994" max="10240" width="10.7109375" style="5"/>
    <col min="10241" max="10249" width="20.85546875" style="5" customWidth="1"/>
    <col min="10250" max="10496" width="10.7109375" style="5"/>
    <col min="10497" max="10505" width="20.85546875" style="5" customWidth="1"/>
    <col min="10506" max="10752" width="10.7109375" style="5"/>
    <col min="10753" max="10761" width="20.85546875" style="5" customWidth="1"/>
    <col min="10762" max="11008" width="10.7109375" style="5"/>
    <col min="11009" max="11017" width="20.85546875" style="5" customWidth="1"/>
    <col min="11018" max="11264" width="10.7109375" style="5"/>
    <col min="11265" max="11273" width="20.85546875" style="5" customWidth="1"/>
    <col min="11274" max="11520" width="10.7109375" style="5"/>
    <col min="11521" max="11529" width="20.85546875" style="5" customWidth="1"/>
    <col min="11530" max="11776" width="10.7109375" style="5"/>
    <col min="11777" max="11785" width="20.85546875" style="5" customWidth="1"/>
    <col min="11786" max="12032" width="10.7109375" style="5"/>
    <col min="12033" max="12041" width="20.85546875" style="5" customWidth="1"/>
    <col min="12042" max="12288" width="10.7109375" style="5"/>
    <col min="12289" max="12297" width="20.85546875" style="5" customWidth="1"/>
    <col min="12298" max="12544" width="10.7109375" style="5"/>
    <col min="12545" max="12553" width="20.85546875" style="5" customWidth="1"/>
    <col min="12554" max="12800" width="10.7109375" style="5"/>
    <col min="12801" max="12809" width="20.85546875" style="5" customWidth="1"/>
    <col min="12810" max="13056" width="10.7109375" style="5"/>
    <col min="13057" max="13065" width="20.85546875" style="5" customWidth="1"/>
    <col min="13066" max="13312" width="10.7109375" style="5"/>
    <col min="13313" max="13321" width="20.85546875" style="5" customWidth="1"/>
    <col min="13322" max="13568" width="10.7109375" style="5"/>
    <col min="13569" max="13577" width="20.85546875" style="5" customWidth="1"/>
    <col min="13578" max="13824" width="10.7109375" style="5"/>
    <col min="13825" max="13833" width="20.85546875" style="5" customWidth="1"/>
    <col min="13834" max="14080" width="10.7109375" style="5"/>
    <col min="14081" max="14089" width="20.85546875" style="5" customWidth="1"/>
    <col min="14090" max="14336" width="10.7109375" style="5"/>
    <col min="14337" max="14345" width="20.85546875" style="5" customWidth="1"/>
    <col min="14346" max="14592" width="10.7109375" style="5"/>
    <col min="14593" max="14601" width="20.85546875" style="5" customWidth="1"/>
    <col min="14602" max="14848" width="10.7109375" style="5"/>
    <col min="14849" max="14857" width="20.85546875" style="5" customWidth="1"/>
    <col min="14858" max="15104" width="10.7109375" style="5"/>
    <col min="15105" max="15113" width="20.85546875" style="5" customWidth="1"/>
    <col min="15114" max="15360" width="10.7109375" style="5"/>
    <col min="15361" max="15369" width="20.85546875" style="5" customWidth="1"/>
    <col min="15370" max="15616" width="10.7109375" style="5"/>
    <col min="15617" max="15625" width="20.85546875" style="5" customWidth="1"/>
    <col min="15626" max="15872" width="10.7109375" style="5"/>
    <col min="15873" max="15881" width="20.85546875" style="5" customWidth="1"/>
    <col min="15882" max="16128" width="10.7109375" style="5"/>
    <col min="16129" max="16137" width="20.85546875" style="5" customWidth="1"/>
    <col min="16138" max="16384" width="10.7109375" style="5"/>
  </cols>
  <sheetData>
    <row r="1" spans="1:12" x14ac:dyDescent="0.25">
      <c r="A1" s="4"/>
      <c r="B1" s="4"/>
      <c r="C1" s="4"/>
      <c r="D1" s="4"/>
      <c r="E1" s="4"/>
      <c r="F1" s="4"/>
      <c r="G1" s="4"/>
      <c r="H1" s="4"/>
      <c r="I1" s="4"/>
    </row>
    <row r="2" spans="1:12" x14ac:dyDescent="0.25">
      <c r="A2" s="4"/>
      <c r="B2" s="4"/>
      <c r="C2" s="4"/>
      <c r="D2" s="4"/>
      <c r="E2" s="4"/>
      <c r="F2" s="4"/>
      <c r="G2" s="4"/>
      <c r="H2" s="4"/>
      <c r="I2" s="4"/>
    </row>
    <row r="3" spans="1:12" x14ac:dyDescent="0.25">
      <c r="A3" s="4"/>
      <c r="B3" s="4"/>
      <c r="C3" s="4"/>
      <c r="D3" s="4"/>
      <c r="E3" s="4"/>
      <c r="F3" s="4"/>
      <c r="G3" s="4"/>
      <c r="H3" s="4"/>
      <c r="I3" s="4"/>
    </row>
    <row r="4" spans="1:12" x14ac:dyDescent="0.25">
      <c r="A4" s="4"/>
      <c r="B4" s="4"/>
      <c r="C4" s="4"/>
      <c r="D4" s="4"/>
      <c r="E4" s="4"/>
      <c r="F4" s="4"/>
      <c r="G4" s="4"/>
      <c r="H4" s="4"/>
      <c r="I4" s="4"/>
    </row>
    <row r="5" spans="1:12" x14ac:dyDescent="0.25">
      <c r="A5" s="4"/>
      <c r="B5" s="4"/>
      <c r="C5" s="4"/>
      <c r="D5" s="4"/>
      <c r="E5" s="4"/>
      <c r="F5" s="4"/>
      <c r="G5" s="4"/>
      <c r="H5" s="4"/>
      <c r="I5" s="4"/>
      <c r="J5" s="474"/>
      <c r="K5" s="474"/>
      <c r="L5" s="474"/>
    </row>
    <row r="6" spans="1:12" x14ac:dyDescent="0.25">
      <c r="A6" s="4"/>
      <c r="B6" s="4"/>
      <c r="C6" s="4"/>
      <c r="D6" s="4"/>
      <c r="E6" s="4"/>
      <c r="F6" s="4"/>
      <c r="G6" s="4"/>
      <c r="H6" s="4"/>
      <c r="I6" s="4"/>
      <c r="J6" s="474"/>
      <c r="K6" s="474"/>
      <c r="L6" s="474"/>
    </row>
    <row r="7" spans="1:12" ht="20.25" x14ac:dyDescent="0.25">
      <c r="A7" s="475" t="s">
        <v>1</v>
      </c>
      <c r="B7" s="475"/>
      <c r="C7" s="475"/>
      <c r="D7" s="475"/>
      <c r="E7" s="475"/>
      <c r="F7" s="475"/>
      <c r="G7" s="475"/>
      <c r="H7" s="475"/>
      <c r="I7" s="475"/>
    </row>
    <row r="8" spans="1:12" ht="20.25" x14ac:dyDescent="0.25">
      <c r="A8" s="476" t="s">
        <v>2</v>
      </c>
      <c r="B8" s="476"/>
      <c r="C8" s="476"/>
      <c r="D8" s="476"/>
      <c r="E8" s="476"/>
      <c r="F8" s="476"/>
      <c r="G8" s="476"/>
      <c r="H8" s="476"/>
      <c r="I8" s="476"/>
    </row>
    <row r="9" spans="1:12" ht="21" thickBot="1" x14ac:dyDescent="0.3">
      <c r="A9" s="477" t="s">
        <v>30</v>
      </c>
      <c r="B9" s="477"/>
      <c r="C9" s="477"/>
      <c r="D9" s="477"/>
      <c r="E9" s="477"/>
      <c r="F9" s="477"/>
      <c r="G9" s="477"/>
      <c r="H9" s="477"/>
      <c r="I9" s="477"/>
    </row>
    <row r="10" spans="1:12" ht="12.95" customHeight="1" thickBot="1" x14ac:dyDescent="0.3">
      <c r="A10" s="478" t="s">
        <v>3</v>
      </c>
      <c r="B10" s="478"/>
      <c r="C10" s="478"/>
      <c r="D10" s="478"/>
      <c r="E10" s="478"/>
      <c r="F10" s="478"/>
      <c r="G10" s="478"/>
      <c r="H10" s="478"/>
      <c r="I10" s="478"/>
    </row>
    <row r="11" spans="1:12" ht="12.95" customHeight="1" thickBot="1" x14ac:dyDescent="0.3">
      <c r="A11" s="478"/>
      <c r="B11" s="478"/>
      <c r="C11" s="478"/>
      <c r="D11" s="478"/>
      <c r="E11" s="478"/>
      <c r="F11" s="478"/>
      <c r="G11" s="478"/>
      <c r="H11" s="478"/>
      <c r="I11" s="478"/>
    </row>
    <row r="12" spans="1:12" ht="12.95" customHeight="1" thickBot="1" x14ac:dyDescent="0.3">
      <c r="A12" s="478"/>
      <c r="B12" s="478"/>
      <c r="C12" s="478"/>
      <c r="D12" s="478"/>
      <c r="E12" s="478"/>
      <c r="F12" s="478"/>
      <c r="G12" s="478"/>
      <c r="H12" s="478"/>
      <c r="I12" s="478"/>
    </row>
    <row r="13" spans="1:12" ht="20.100000000000001" customHeight="1" thickTop="1" thickBot="1" x14ac:dyDescent="0.3">
      <c r="A13" s="473" t="s">
        <v>4</v>
      </c>
      <c r="B13" s="473"/>
      <c r="C13" s="473"/>
      <c r="D13" s="473"/>
      <c r="E13" s="473"/>
      <c r="F13" s="473"/>
      <c r="G13" s="473"/>
      <c r="H13" s="473"/>
      <c r="I13" s="473"/>
    </row>
    <row r="14" spans="1:12" ht="20.100000000000001" customHeight="1" thickTop="1" thickBot="1" x14ac:dyDescent="0.3">
      <c r="A14" s="473"/>
      <c r="B14" s="473"/>
      <c r="C14" s="473"/>
      <c r="D14" s="473"/>
      <c r="E14" s="473"/>
      <c r="F14" s="473"/>
      <c r="G14" s="473"/>
      <c r="H14" s="473"/>
      <c r="I14" s="473"/>
    </row>
    <row r="15" spans="1:12" ht="28.5" customHeight="1" thickTop="1" thickBot="1" x14ac:dyDescent="0.3">
      <c r="A15" s="456" t="s">
        <v>5</v>
      </c>
      <c r="B15" s="456"/>
      <c r="C15" s="456"/>
      <c r="D15" s="467" t="s">
        <v>6</v>
      </c>
      <c r="E15" s="468"/>
      <c r="F15" s="469"/>
      <c r="G15" s="465" t="s">
        <v>7</v>
      </c>
      <c r="H15" s="465"/>
      <c r="I15" s="465"/>
    </row>
    <row r="16" spans="1:12" ht="16.5" thickTop="1" thickBot="1" x14ac:dyDescent="0.3">
      <c r="A16" s="456"/>
      <c r="B16" s="456"/>
      <c r="C16" s="456"/>
      <c r="D16" s="470"/>
      <c r="E16" s="471"/>
      <c r="F16" s="472"/>
      <c r="G16" s="465"/>
      <c r="H16" s="465"/>
      <c r="I16" s="465"/>
    </row>
    <row r="17" spans="1:14" ht="20.100000000000001" customHeight="1" thickTop="1" thickBot="1" x14ac:dyDescent="0.3">
      <c r="A17" s="456" t="s">
        <v>8</v>
      </c>
      <c r="B17" s="456"/>
      <c r="C17" s="456"/>
      <c r="D17" s="467" t="s">
        <v>9</v>
      </c>
      <c r="E17" s="468"/>
      <c r="F17" s="469"/>
      <c r="G17" s="465" t="s">
        <v>10</v>
      </c>
      <c r="H17" s="465"/>
      <c r="I17" s="465"/>
    </row>
    <row r="18" spans="1:14" ht="20.100000000000001" customHeight="1" thickTop="1" thickBot="1" x14ac:dyDescent="0.3">
      <c r="A18" s="456"/>
      <c r="B18" s="456"/>
      <c r="C18" s="456"/>
      <c r="D18" s="470"/>
      <c r="E18" s="471"/>
      <c r="F18" s="472"/>
      <c r="G18" s="465"/>
      <c r="H18" s="465"/>
      <c r="I18" s="465"/>
    </row>
    <row r="19" spans="1:14" ht="20.100000000000001" customHeight="1" thickTop="1" thickBot="1" x14ac:dyDescent="0.3">
      <c r="A19" s="456" t="s">
        <v>11</v>
      </c>
      <c r="B19" s="456"/>
      <c r="C19" s="456"/>
      <c r="D19" s="457" t="s">
        <v>12</v>
      </c>
      <c r="E19" s="457"/>
      <c r="F19" s="457"/>
      <c r="G19" s="465" t="s">
        <v>13</v>
      </c>
      <c r="H19" s="465"/>
      <c r="I19" s="465"/>
    </row>
    <row r="20" spans="1:14" ht="20.100000000000001" customHeight="1" thickTop="1" thickBot="1" x14ac:dyDescent="0.3">
      <c r="A20" s="456"/>
      <c r="B20" s="456"/>
      <c r="C20" s="456"/>
      <c r="D20" s="457"/>
      <c r="E20" s="457"/>
      <c r="F20" s="457"/>
      <c r="G20" s="465"/>
      <c r="H20" s="465"/>
      <c r="I20" s="465"/>
    </row>
    <row r="21" spans="1:14" ht="20.100000000000001" customHeight="1" thickTop="1" thickBot="1" x14ac:dyDescent="0.3">
      <c r="A21" s="456" t="s">
        <v>14</v>
      </c>
      <c r="B21" s="456"/>
      <c r="C21" s="456"/>
      <c r="D21" s="457" t="s">
        <v>31</v>
      </c>
      <c r="E21" s="457"/>
      <c r="F21" s="457"/>
      <c r="G21" s="466"/>
      <c r="H21" s="466"/>
      <c r="I21" s="466"/>
    </row>
    <row r="22" spans="1:14" ht="20.100000000000001" customHeight="1" thickTop="1" thickBot="1" x14ac:dyDescent="0.3">
      <c r="A22" s="456"/>
      <c r="B22" s="456"/>
      <c r="C22" s="456"/>
      <c r="D22" s="457"/>
      <c r="E22" s="457"/>
      <c r="F22" s="457"/>
      <c r="G22" s="466"/>
      <c r="H22" s="466"/>
      <c r="I22" s="466"/>
    </row>
    <row r="23" spans="1:14" ht="20.100000000000001" customHeight="1" thickTop="1" thickBot="1" x14ac:dyDescent="0.3">
      <c r="A23" s="456" t="s">
        <v>15</v>
      </c>
      <c r="B23" s="456"/>
      <c r="C23" s="456"/>
      <c r="D23" s="457" t="s">
        <v>16</v>
      </c>
      <c r="E23" s="457"/>
      <c r="F23" s="457"/>
      <c r="G23" s="458"/>
      <c r="H23" s="459"/>
      <c r="I23" s="460"/>
    </row>
    <row r="24" spans="1:14" ht="20.100000000000001" customHeight="1" thickTop="1" thickBot="1" x14ac:dyDescent="0.3">
      <c r="A24" s="456"/>
      <c r="B24" s="456"/>
      <c r="C24" s="456"/>
      <c r="D24" s="457"/>
      <c r="E24" s="457"/>
      <c r="F24" s="457"/>
      <c r="G24" s="461"/>
      <c r="H24" s="462"/>
      <c r="I24" s="463"/>
    </row>
    <row r="25" spans="1:14" ht="20.100000000000001" customHeight="1" thickTop="1" thickBot="1" x14ac:dyDescent="0.3">
      <c r="A25" s="456" t="s">
        <v>17</v>
      </c>
      <c r="B25" s="456"/>
      <c r="C25" s="456"/>
      <c r="D25" s="457" t="s">
        <v>18</v>
      </c>
      <c r="E25" s="457"/>
      <c r="F25" s="457"/>
      <c r="G25" s="457"/>
      <c r="H25" s="456"/>
      <c r="I25" s="464"/>
      <c r="K25" s="6"/>
    </row>
    <row r="26" spans="1:14" ht="20.100000000000001" customHeight="1" thickTop="1" thickBot="1" x14ac:dyDescent="0.3">
      <c r="A26" s="456"/>
      <c r="B26" s="456"/>
      <c r="C26" s="456"/>
      <c r="D26" s="457"/>
      <c r="E26" s="457"/>
      <c r="F26" s="457"/>
      <c r="G26" s="457"/>
      <c r="H26" s="456"/>
      <c r="I26" s="464"/>
    </row>
    <row r="27" spans="1:14" ht="20.100000000000001" customHeight="1" thickTop="1" thickBot="1" x14ac:dyDescent="0.3">
      <c r="A27" s="452" t="s">
        <v>19</v>
      </c>
      <c r="B27" s="452"/>
      <c r="C27" s="452"/>
      <c r="D27" s="453" t="s">
        <v>20</v>
      </c>
      <c r="E27" s="453"/>
      <c r="F27" s="453"/>
      <c r="G27" s="454"/>
      <c r="H27" s="454"/>
      <c r="I27" s="454"/>
    </row>
    <row r="28" spans="1:14" ht="36" customHeight="1" thickTop="1" x14ac:dyDescent="0.25">
      <c r="A28" s="452"/>
      <c r="B28" s="452"/>
      <c r="C28" s="452"/>
      <c r="D28" s="453"/>
      <c r="E28" s="453"/>
      <c r="F28" s="453"/>
      <c r="G28" s="454"/>
      <c r="H28" s="454"/>
      <c r="I28" s="454"/>
    </row>
    <row r="29" spans="1:14" ht="18" customHeight="1" x14ac:dyDescent="0.25">
      <c r="A29" s="455" t="s">
        <v>21</v>
      </c>
      <c r="B29" s="455"/>
      <c r="C29" s="455"/>
      <c r="D29" s="455"/>
      <c r="E29" s="455"/>
      <c r="F29" s="455"/>
      <c r="G29" s="455"/>
      <c r="H29" s="455"/>
      <c r="I29" s="455"/>
    </row>
    <row r="30" spans="1:14" ht="18" customHeight="1" thickBot="1" x14ac:dyDescent="0.3">
      <c r="A30" s="455"/>
      <c r="B30" s="455"/>
      <c r="C30" s="455"/>
      <c r="D30" s="455"/>
      <c r="E30" s="455"/>
      <c r="F30" s="455"/>
      <c r="G30" s="455"/>
      <c r="H30" s="455"/>
      <c r="I30" s="455"/>
    </row>
    <row r="31" spans="1:14" ht="15" customHeight="1" thickBot="1" x14ac:dyDescent="0.3">
      <c r="A31" s="428" t="s">
        <v>29</v>
      </c>
      <c r="B31" s="428"/>
      <c r="C31" s="428"/>
      <c r="D31" s="428"/>
      <c r="E31" s="7"/>
      <c r="F31" s="440" t="s">
        <v>921</v>
      </c>
      <c r="G31" s="440"/>
      <c r="H31" s="440"/>
      <c r="I31" s="440"/>
      <c r="K31" s="2"/>
      <c r="L31" s="2"/>
      <c r="M31" s="2"/>
      <c r="N31" s="2"/>
    </row>
    <row r="32" spans="1:14" ht="15" customHeight="1" thickBot="1" x14ac:dyDescent="0.3">
      <c r="A32" s="428"/>
      <c r="B32" s="428"/>
      <c r="C32" s="428"/>
      <c r="D32" s="428"/>
      <c r="E32" s="7"/>
      <c r="F32" s="440"/>
      <c r="G32" s="440"/>
      <c r="H32" s="440"/>
      <c r="I32" s="440"/>
      <c r="K32" s="2"/>
      <c r="L32" s="2"/>
      <c r="M32" s="2"/>
      <c r="N32" s="2"/>
    </row>
    <row r="33" spans="1:14" ht="15" customHeight="1" thickBot="1" x14ac:dyDescent="0.3">
      <c r="A33" s="428"/>
      <c r="B33" s="428"/>
      <c r="C33" s="428"/>
      <c r="D33" s="428"/>
      <c r="E33" s="7"/>
      <c r="F33" s="441"/>
      <c r="G33" s="441"/>
      <c r="H33" s="441"/>
      <c r="I33" s="441"/>
      <c r="K33" s="2"/>
      <c r="L33" s="2"/>
      <c r="M33" s="2"/>
      <c r="N33" s="2"/>
    </row>
    <row r="34" spans="1:14" ht="15" customHeight="1" thickBot="1" x14ac:dyDescent="0.3">
      <c r="A34" s="428" t="s">
        <v>794</v>
      </c>
      <c r="B34" s="428"/>
      <c r="C34" s="428"/>
      <c r="D34" s="428"/>
      <c r="E34" s="7"/>
      <c r="F34" s="429" t="s">
        <v>22</v>
      </c>
      <c r="G34" s="430"/>
      <c r="H34" s="430"/>
      <c r="I34" s="431"/>
    </row>
    <row r="35" spans="1:14" ht="15" customHeight="1" thickBot="1" x14ac:dyDescent="0.3">
      <c r="A35" s="428"/>
      <c r="B35" s="428"/>
      <c r="C35" s="428"/>
      <c r="D35" s="428"/>
      <c r="E35" s="7"/>
      <c r="F35" s="432"/>
      <c r="G35" s="433"/>
      <c r="H35" s="433"/>
      <c r="I35" s="434"/>
    </row>
    <row r="36" spans="1:14" ht="15" customHeight="1" thickBot="1" x14ac:dyDescent="0.3">
      <c r="A36" s="428"/>
      <c r="B36" s="428"/>
      <c r="C36" s="428"/>
      <c r="D36" s="428"/>
      <c r="E36" s="7"/>
      <c r="F36" s="435"/>
      <c r="G36" s="436"/>
      <c r="H36" s="436"/>
      <c r="I36" s="437"/>
    </row>
    <row r="37" spans="1:14" ht="15" customHeight="1" thickBot="1" x14ac:dyDescent="0.3">
      <c r="A37" s="438" t="s">
        <v>23</v>
      </c>
      <c r="B37" s="428"/>
      <c r="C37" s="428"/>
      <c r="D37" s="428"/>
      <c r="E37" s="7"/>
      <c r="F37" s="439" t="s">
        <v>922</v>
      </c>
      <c r="G37" s="440"/>
      <c r="H37" s="440"/>
      <c r="I37" s="440"/>
    </row>
    <row r="38" spans="1:14" ht="15" customHeight="1" thickBot="1" x14ac:dyDescent="0.3">
      <c r="A38" s="428"/>
      <c r="B38" s="428"/>
      <c r="C38" s="428"/>
      <c r="D38" s="428"/>
      <c r="E38" s="7"/>
      <c r="F38" s="440"/>
      <c r="G38" s="440"/>
      <c r="H38" s="440"/>
      <c r="I38" s="440"/>
    </row>
    <row r="39" spans="1:14" ht="15" customHeight="1" thickBot="1" x14ac:dyDescent="0.3">
      <c r="A39" s="428"/>
      <c r="B39" s="428"/>
      <c r="C39" s="428"/>
      <c r="D39" s="428"/>
      <c r="E39" s="7"/>
      <c r="F39" s="441"/>
      <c r="G39" s="441"/>
      <c r="H39" s="441"/>
      <c r="I39" s="441"/>
    </row>
    <row r="40" spans="1:14" ht="2.25" customHeight="1" thickBot="1" x14ac:dyDescent="0.3">
      <c r="A40" s="442"/>
      <c r="B40" s="442"/>
      <c r="C40" s="442"/>
      <c r="D40" s="442"/>
      <c r="E40" s="7"/>
      <c r="F40" s="443"/>
      <c r="G40" s="444"/>
      <c r="H40" s="444"/>
      <c r="I40" s="445"/>
    </row>
    <row r="41" spans="1:14" ht="15" hidden="1" customHeight="1" thickBot="1" x14ac:dyDescent="0.3">
      <c r="A41" s="442"/>
      <c r="B41" s="442"/>
      <c r="C41" s="442"/>
      <c r="D41" s="442"/>
      <c r="E41" s="7"/>
      <c r="F41" s="446"/>
      <c r="G41" s="447"/>
      <c r="H41" s="447"/>
      <c r="I41" s="448"/>
    </row>
    <row r="42" spans="1:14" ht="15.75" hidden="1" customHeight="1" thickBot="1" x14ac:dyDescent="0.3">
      <c r="A42" s="442"/>
      <c r="B42" s="442"/>
      <c r="C42" s="442"/>
      <c r="D42" s="442"/>
      <c r="E42" s="8"/>
      <c r="F42" s="449"/>
      <c r="G42" s="450"/>
      <c r="H42" s="450"/>
      <c r="I42" s="451"/>
    </row>
    <row r="43" spans="1:14" ht="21" customHeight="1" thickBot="1" x14ac:dyDescent="0.3">
      <c r="A43" s="415" t="s">
        <v>24</v>
      </c>
      <c r="B43" s="416"/>
      <c r="C43" s="416"/>
      <c r="D43" s="416"/>
      <c r="E43" s="416"/>
      <c r="F43" s="416"/>
      <c r="G43" s="416"/>
      <c r="H43" s="416"/>
      <c r="I43" s="417"/>
    </row>
    <row r="44" spans="1:14" ht="163.5" customHeight="1" thickBot="1" x14ac:dyDescent="0.3">
      <c r="A44" s="418" t="s">
        <v>25</v>
      </c>
      <c r="B44" s="418"/>
      <c r="C44" s="418"/>
      <c r="D44" s="418"/>
      <c r="E44" s="419" t="s">
        <v>26</v>
      </c>
      <c r="F44" s="420"/>
      <c r="G44" s="420"/>
      <c r="H44" s="420"/>
      <c r="I44" s="421"/>
    </row>
    <row r="45" spans="1:14" ht="155.1" customHeight="1" thickBot="1" x14ac:dyDescent="0.3">
      <c r="A45" s="418" t="s">
        <v>27</v>
      </c>
      <c r="B45" s="418"/>
      <c r="C45" s="418"/>
      <c r="D45" s="418"/>
      <c r="E45" s="422"/>
      <c r="F45" s="423"/>
      <c r="G45" s="423"/>
      <c r="H45" s="423"/>
      <c r="I45" s="424"/>
    </row>
    <row r="46" spans="1:14" ht="155.1" customHeight="1" thickBot="1" x14ac:dyDescent="0.3">
      <c r="A46" s="418" t="s">
        <v>28</v>
      </c>
      <c r="B46" s="418"/>
      <c r="C46" s="418"/>
      <c r="D46" s="418"/>
      <c r="E46" s="425"/>
      <c r="F46" s="426"/>
      <c r="G46" s="426"/>
      <c r="H46" s="426"/>
      <c r="I46" s="427"/>
    </row>
  </sheetData>
  <sheetProtection selectLockedCells="1" selectUnlockedCells="1"/>
  <mergeCells count="41">
    <mergeCell ref="A13:I14"/>
    <mergeCell ref="J5:L6"/>
    <mergeCell ref="A7:I7"/>
    <mergeCell ref="A8:I8"/>
    <mergeCell ref="A9:I9"/>
    <mergeCell ref="A10:I12"/>
    <mergeCell ref="A15:C16"/>
    <mergeCell ref="D15:F16"/>
    <mergeCell ref="G15:I16"/>
    <mergeCell ref="A17:C18"/>
    <mergeCell ref="D17:F18"/>
    <mergeCell ref="G17:I18"/>
    <mergeCell ref="A19:C20"/>
    <mergeCell ref="D19:F20"/>
    <mergeCell ref="G19:I20"/>
    <mergeCell ref="A21:C22"/>
    <mergeCell ref="D21:F22"/>
    <mergeCell ref="G21:I22"/>
    <mergeCell ref="A23:C24"/>
    <mergeCell ref="D23:F24"/>
    <mergeCell ref="G23:I24"/>
    <mergeCell ref="A25:C26"/>
    <mergeCell ref="D25:F26"/>
    <mergeCell ref="G25:I26"/>
    <mergeCell ref="A27:C28"/>
    <mergeCell ref="D27:F28"/>
    <mergeCell ref="G27:I28"/>
    <mergeCell ref="A29:I30"/>
    <mergeCell ref="A31:D33"/>
    <mergeCell ref="F31:I33"/>
    <mergeCell ref="A34:D36"/>
    <mergeCell ref="F34:I36"/>
    <mergeCell ref="A37:D39"/>
    <mergeCell ref="F37:I39"/>
    <mergeCell ref="A40:D42"/>
    <mergeCell ref="F40:I42"/>
    <mergeCell ref="A43:I43"/>
    <mergeCell ref="A44:D44"/>
    <mergeCell ref="E44:I46"/>
    <mergeCell ref="A45:D45"/>
    <mergeCell ref="A46:D46"/>
  </mergeCells>
  <printOptions horizontalCentered="1"/>
  <pageMargins left="0.25" right="0.25" top="0.75" bottom="0.75" header="0.3" footer="0.3"/>
  <pageSetup paperSize="5" scale="77" firstPageNumber="0" fitToWidth="0" fitToHeight="2" orientation="landscape" r:id="rId1"/>
  <headerFooter alignWithMargins="0"/>
  <rowBreaks count="1" manualBreakCount="1">
    <brk id="28"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59681-1578-4B23-8E54-03C2834468A2}">
  <sheetPr codeName="Hoja3"/>
  <dimension ref="A1:AMJ17"/>
  <sheetViews>
    <sheetView showGridLines="0" zoomScale="80" zoomScaleNormal="80" workbookViewId="0"/>
  </sheetViews>
  <sheetFormatPr baseColWidth="10" defaultColWidth="11.42578125" defaultRowHeight="15" x14ac:dyDescent="0.25"/>
  <cols>
    <col min="1" max="1" width="66" style="1" customWidth="1"/>
    <col min="2" max="1024" width="12.28515625" style="1" customWidth="1"/>
    <col min="1025" max="1025" width="12.5703125" style="2" customWidth="1"/>
    <col min="1026" max="16384" width="11.42578125" style="2"/>
  </cols>
  <sheetData>
    <row r="1" spans="1:1024" ht="26.25" x14ac:dyDescent="0.4">
      <c r="A1" s="410" t="s">
        <v>947</v>
      </c>
    </row>
    <row r="2" spans="1:1024" ht="15" customHeight="1" x14ac:dyDescent="0.4">
      <c r="A2" s="410"/>
    </row>
    <row r="3" spans="1:1024" ht="18.75" x14ac:dyDescent="0.3">
      <c r="A3" s="411" t="s">
        <v>948</v>
      </c>
    </row>
    <row r="4" spans="1:1024" x14ac:dyDescent="0.25">
      <c r="A4" s="412"/>
      <c r="AMJ4" s="2"/>
    </row>
    <row r="5" spans="1:1024" x14ac:dyDescent="0.25">
      <c r="A5" s="413"/>
      <c r="AMJ5" s="2"/>
    </row>
    <row r="6" spans="1:1024" x14ac:dyDescent="0.25">
      <c r="A6" s="413"/>
      <c r="AMJ6" s="2"/>
    </row>
    <row r="7" spans="1:1024" x14ac:dyDescent="0.25">
      <c r="A7" s="413"/>
      <c r="AMJ7" s="2"/>
    </row>
    <row r="8" spans="1:1024" x14ac:dyDescent="0.25">
      <c r="A8" s="413"/>
      <c r="AMJ8" s="2"/>
    </row>
    <row r="9" spans="1:1024" x14ac:dyDescent="0.25">
      <c r="A9" s="412"/>
      <c r="AMJ9" s="2"/>
    </row>
    <row r="10" spans="1:1024" x14ac:dyDescent="0.25">
      <c r="A10" s="413"/>
      <c r="AMJ10" s="2"/>
    </row>
    <row r="11" spans="1:1024" x14ac:dyDescent="0.25">
      <c r="A11" s="413"/>
      <c r="AMJ11" s="2"/>
    </row>
    <row r="12" spans="1:1024" x14ac:dyDescent="0.25">
      <c r="A12" s="413"/>
      <c r="AMJ12" s="2"/>
    </row>
    <row r="13" spans="1:1024" x14ac:dyDescent="0.25">
      <c r="A13" s="413"/>
      <c r="AMJ13" s="2"/>
    </row>
    <row r="14" spans="1:1024" x14ac:dyDescent="0.25">
      <c r="A14" s="413"/>
      <c r="AMJ14" s="2"/>
    </row>
    <row r="15" spans="1:1024" x14ac:dyDescent="0.25">
      <c r="A15" s="413"/>
      <c r="AMJ15" s="2"/>
    </row>
    <row r="16" spans="1:1024" x14ac:dyDescent="0.25">
      <c r="A16" s="413"/>
      <c r="AMJ16" s="2"/>
    </row>
    <row r="17" spans="1:1024" x14ac:dyDescent="0.25">
      <c r="A17" s="413"/>
      <c r="AMJ17" s="2"/>
    </row>
  </sheetData>
  <pageMargins left="0.25" right="0.25" top="0.75" bottom="0.75" header="0.3" footer="0.3"/>
  <pageSetup paperSize="5" scale="115" fitToWidth="0"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6CFDE-61EB-4B6D-80BB-3552068ED16D}">
  <sheetPr codeName="Hoja4">
    <pageSetUpPr fitToPage="1"/>
  </sheetPr>
  <dimension ref="A1:AMJ40"/>
  <sheetViews>
    <sheetView showGridLines="0" zoomScale="60" zoomScaleNormal="60" zoomScaleSheetLayoutView="20" workbookViewId="0"/>
  </sheetViews>
  <sheetFormatPr baseColWidth="10" defaultColWidth="12.5703125" defaultRowHeight="15" x14ac:dyDescent="0.2"/>
  <cols>
    <col min="1" max="1" width="29.28515625" style="10" customWidth="1"/>
    <col min="2" max="2" width="40.42578125" style="10" customWidth="1"/>
    <col min="3" max="4" width="29.28515625" style="10" customWidth="1"/>
    <col min="5" max="6" width="22" style="10" customWidth="1"/>
    <col min="7" max="7" width="43" style="10" customWidth="1"/>
    <col min="8" max="11" width="17.85546875" style="10" customWidth="1"/>
    <col min="12" max="12" width="25.5703125" style="10" bestFit="1" customWidth="1"/>
    <col min="13" max="13" width="25.28515625" style="10" customWidth="1"/>
    <col min="14" max="14" width="31.140625" style="10" customWidth="1"/>
    <col min="15" max="16" width="36.28515625" style="10" customWidth="1"/>
    <col min="17" max="17" width="12.140625" style="2" customWidth="1"/>
    <col min="18" max="18" width="27.28515625" style="10" customWidth="1"/>
    <col min="19" max="19" width="28.5703125" style="10" customWidth="1"/>
    <col min="20" max="29" width="13.5703125" style="10" customWidth="1"/>
    <col min="30" max="30" width="14.140625" style="10" customWidth="1"/>
    <col min="31" max="31" width="15.7109375" style="10" customWidth="1"/>
    <col min="32" max="33" width="13.5703125" style="10" customWidth="1"/>
    <col min="34" max="34" width="15.7109375" style="10" customWidth="1"/>
    <col min="35" max="37" width="13.5703125" style="10" customWidth="1"/>
    <col min="38" max="1024" width="12.140625" style="10" customWidth="1"/>
    <col min="1025" max="1025" width="12.5703125" style="2" customWidth="1"/>
    <col min="1026" max="16384" width="12.5703125" style="2"/>
  </cols>
  <sheetData>
    <row r="1" spans="1:1024" ht="44.1" customHeight="1" x14ac:dyDescent="0.2">
      <c r="A1" s="9"/>
      <c r="B1" s="9"/>
      <c r="C1" s="9"/>
      <c r="D1" s="9"/>
      <c r="E1" s="9"/>
      <c r="F1" s="9"/>
      <c r="G1" s="9"/>
      <c r="H1" s="9"/>
      <c r="I1" s="9"/>
      <c r="J1" s="9"/>
      <c r="K1" s="9"/>
      <c r="L1" s="9"/>
      <c r="M1" s="9"/>
      <c r="N1" s="9"/>
      <c r="O1" s="9"/>
      <c r="P1" s="9"/>
    </row>
    <row r="2" spans="1:1024" ht="44.1" customHeight="1" x14ac:dyDescent="0.2">
      <c r="A2" s="9"/>
      <c r="B2" s="9"/>
      <c r="C2" s="9"/>
      <c r="D2" s="9"/>
      <c r="E2" s="9"/>
      <c r="F2" s="9"/>
      <c r="G2" s="9"/>
      <c r="H2" s="9"/>
      <c r="I2" s="9"/>
      <c r="J2" s="9"/>
      <c r="K2" s="9"/>
      <c r="L2" s="9"/>
      <c r="M2" s="9"/>
      <c r="N2" s="9"/>
      <c r="O2" s="9"/>
      <c r="P2" s="9"/>
    </row>
    <row r="3" spans="1:1024" ht="44.1" customHeight="1" x14ac:dyDescent="0.2">
      <c r="A3" s="9"/>
      <c r="B3" s="9"/>
      <c r="C3" s="9"/>
      <c r="D3" s="9"/>
      <c r="E3" s="9"/>
      <c r="F3" s="9"/>
      <c r="G3" s="9"/>
      <c r="H3" s="9"/>
      <c r="I3" s="9"/>
      <c r="J3" s="9"/>
      <c r="K3" s="9"/>
      <c r="L3" s="9"/>
      <c r="M3" s="9"/>
      <c r="N3" s="9"/>
      <c r="O3" s="9"/>
      <c r="P3" s="9"/>
    </row>
    <row r="4" spans="1:1024" ht="44.1" customHeight="1" thickBot="1" x14ac:dyDescent="0.25">
      <c r="A4" s="9"/>
      <c r="B4" s="9"/>
      <c r="C4" s="9"/>
      <c r="D4" s="9"/>
      <c r="E4" s="9"/>
      <c r="F4" s="9"/>
      <c r="G4" s="9"/>
      <c r="H4" s="9"/>
      <c r="I4" s="9"/>
      <c r="J4" s="9"/>
      <c r="K4" s="9"/>
      <c r="L4" s="9"/>
      <c r="M4" s="9"/>
      <c r="N4" s="9"/>
      <c r="O4" s="9"/>
      <c r="P4" s="9"/>
    </row>
    <row r="5" spans="1:1024" s="11" customFormat="1" ht="44.1" customHeight="1" thickBot="1" x14ac:dyDescent="0.25">
      <c r="A5" s="518" t="s">
        <v>32</v>
      </c>
      <c r="B5" s="519"/>
      <c r="C5" s="519"/>
      <c r="D5" s="519"/>
      <c r="E5" s="520"/>
      <c r="F5" s="519"/>
      <c r="G5" s="519"/>
      <c r="H5" s="520"/>
      <c r="I5" s="520"/>
      <c r="J5" s="520"/>
      <c r="K5" s="520"/>
      <c r="L5" s="520"/>
      <c r="M5" s="519"/>
      <c r="N5" s="519"/>
      <c r="O5" s="519"/>
      <c r="P5" s="521"/>
      <c r="Q5" s="2"/>
    </row>
    <row r="6" spans="1:1024" s="11" customFormat="1" ht="135" customHeight="1" thickBot="1" x14ac:dyDescent="0.25">
      <c r="A6" s="522" t="s">
        <v>33</v>
      </c>
      <c r="B6" s="522"/>
      <c r="C6" s="522"/>
      <c r="D6" s="522"/>
      <c r="E6" s="523"/>
      <c r="F6" s="522" t="s">
        <v>34</v>
      </c>
      <c r="G6" s="522"/>
      <c r="H6" s="523"/>
      <c r="I6" s="523"/>
      <c r="J6" s="523"/>
      <c r="K6" s="524" t="s">
        <v>35</v>
      </c>
      <c r="L6" s="525"/>
      <c r="M6" s="526"/>
      <c r="N6" s="526"/>
      <c r="O6" s="526"/>
      <c r="P6" s="527"/>
      <c r="Q6" s="2"/>
    </row>
    <row r="7" spans="1:1024" ht="27" thickBot="1" x14ac:dyDescent="0.25">
      <c r="A7" s="528" t="s">
        <v>36</v>
      </c>
      <c r="B7" s="529"/>
      <c r="C7" s="529"/>
      <c r="D7" s="529"/>
      <c r="E7" s="530"/>
      <c r="F7" s="529"/>
      <c r="G7" s="529"/>
      <c r="H7" s="530"/>
      <c r="I7" s="530"/>
      <c r="J7" s="530"/>
      <c r="K7" s="530"/>
      <c r="L7" s="530"/>
      <c r="M7" s="529"/>
      <c r="N7" s="529"/>
      <c r="O7" s="529"/>
      <c r="P7" s="531"/>
    </row>
    <row r="8" spans="1:1024" s="12" customFormat="1" ht="23.25" customHeight="1" x14ac:dyDescent="0.2">
      <c r="A8" s="514" t="s">
        <v>37</v>
      </c>
      <c r="B8" s="515"/>
      <c r="C8" s="515"/>
      <c r="D8" s="515"/>
      <c r="E8" s="516"/>
      <c r="F8" s="515"/>
      <c r="G8" s="515"/>
      <c r="H8" s="516"/>
      <c r="I8" s="516"/>
      <c r="J8" s="516"/>
      <c r="K8" s="516"/>
      <c r="L8" s="516"/>
      <c r="M8" s="515"/>
      <c r="N8" s="515"/>
      <c r="O8" s="515"/>
      <c r="P8" s="517"/>
      <c r="Q8" s="2"/>
    </row>
    <row r="9" spans="1:1024" s="12" customFormat="1" ht="20.100000000000001" customHeight="1" x14ac:dyDescent="0.2">
      <c r="A9" s="489" t="s">
        <v>38</v>
      </c>
      <c r="B9" s="490"/>
      <c r="C9" s="490"/>
      <c r="D9" s="490"/>
      <c r="E9" s="491"/>
      <c r="F9" s="490"/>
      <c r="G9" s="490"/>
      <c r="H9" s="491"/>
      <c r="I9" s="491"/>
      <c r="J9" s="491"/>
      <c r="K9" s="491"/>
      <c r="L9" s="491"/>
      <c r="M9" s="490"/>
      <c r="N9" s="490"/>
      <c r="O9" s="490"/>
      <c r="P9" s="492"/>
      <c r="Q9" s="2"/>
    </row>
    <row r="10" spans="1:1024" s="12" customFormat="1" ht="20.100000000000001" customHeight="1" thickBot="1" x14ac:dyDescent="0.25">
      <c r="A10" s="489"/>
      <c r="B10" s="490"/>
      <c r="C10" s="490"/>
      <c r="D10" s="490"/>
      <c r="E10" s="491"/>
      <c r="F10" s="490"/>
      <c r="G10" s="490"/>
      <c r="H10" s="491"/>
      <c r="I10" s="491"/>
      <c r="J10" s="491"/>
      <c r="K10" s="491"/>
      <c r="L10" s="491"/>
      <c r="M10" s="490"/>
      <c r="N10" s="490"/>
      <c r="O10" s="490"/>
      <c r="P10" s="492"/>
      <c r="Q10" s="2"/>
    </row>
    <row r="11" spans="1:1024" s="12" customFormat="1" ht="14.45" customHeight="1" x14ac:dyDescent="0.2">
      <c r="A11" s="493" t="s">
        <v>39</v>
      </c>
      <c r="B11" s="494"/>
      <c r="C11" s="494"/>
      <c r="D11" s="494"/>
      <c r="E11" s="495"/>
      <c r="F11" s="494"/>
      <c r="G11" s="494"/>
      <c r="H11" s="495"/>
      <c r="I11" s="495"/>
      <c r="J11" s="495"/>
      <c r="K11" s="495"/>
      <c r="L11" s="495"/>
      <c r="M11" s="494"/>
      <c r="N11" s="494"/>
      <c r="O11" s="494"/>
      <c r="P11" s="496"/>
      <c r="Q11" s="2"/>
      <c r="R11" s="501" t="s">
        <v>40</v>
      </c>
      <c r="S11" s="502"/>
      <c r="T11" s="503"/>
      <c r="U11" s="503"/>
      <c r="V11" s="503"/>
      <c r="W11" s="503"/>
      <c r="X11" s="503"/>
      <c r="Y11" s="503"/>
      <c r="Z11" s="503"/>
      <c r="AA11" s="503"/>
      <c r="AB11" s="503"/>
      <c r="AC11" s="503"/>
      <c r="AD11" s="503"/>
      <c r="AE11" s="503"/>
      <c r="AF11" s="503"/>
      <c r="AG11" s="503"/>
      <c r="AH11" s="503"/>
      <c r="AI11" s="503"/>
      <c r="AJ11" s="504"/>
      <c r="AK11" s="13"/>
    </row>
    <row r="12" spans="1:1024" s="12" customFormat="1" ht="15" customHeight="1" thickBot="1" x14ac:dyDescent="0.25">
      <c r="A12" s="497"/>
      <c r="B12" s="498"/>
      <c r="C12" s="498"/>
      <c r="D12" s="498"/>
      <c r="E12" s="499"/>
      <c r="F12" s="498"/>
      <c r="G12" s="498"/>
      <c r="H12" s="499"/>
      <c r="I12" s="499"/>
      <c r="J12" s="499"/>
      <c r="K12" s="499"/>
      <c r="L12" s="499"/>
      <c r="M12" s="498"/>
      <c r="N12" s="498"/>
      <c r="O12" s="498"/>
      <c r="P12" s="500"/>
      <c r="Q12" s="2"/>
      <c r="R12" s="505"/>
      <c r="S12" s="506"/>
      <c r="T12" s="507"/>
      <c r="U12" s="507"/>
      <c r="V12" s="507"/>
      <c r="W12" s="507"/>
      <c r="X12" s="507"/>
      <c r="Y12" s="507"/>
      <c r="Z12" s="507"/>
      <c r="AA12" s="507"/>
      <c r="AB12" s="507"/>
      <c r="AC12" s="507"/>
      <c r="AD12" s="507"/>
      <c r="AE12" s="507"/>
      <c r="AF12" s="507"/>
      <c r="AG12" s="507"/>
      <c r="AH12" s="507"/>
      <c r="AI12" s="507"/>
      <c r="AJ12" s="508"/>
      <c r="AK12" s="13"/>
    </row>
    <row r="13" spans="1:1024" ht="47.25" customHeight="1" thickBot="1" x14ac:dyDescent="0.25">
      <c r="A13" s="487" t="s">
        <v>41</v>
      </c>
      <c r="B13" s="487" t="s">
        <v>42</v>
      </c>
      <c r="C13" s="487"/>
      <c r="D13" s="487"/>
      <c r="E13" s="510"/>
      <c r="F13" s="487"/>
      <c r="G13" s="487" t="s">
        <v>43</v>
      </c>
      <c r="H13" s="510" t="s">
        <v>44</v>
      </c>
      <c r="I13" s="510"/>
      <c r="J13" s="510"/>
      <c r="K13" s="510"/>
      <c r="L13" s="511" t="s">
        <v>45</v>
      </c>
      <c r="M13" s="487" t="s">
        <v>46</v>
      </c>
      <c r="N13" s="487" t="s">
        <v>47</v>
      </c>
      <c r="O13" s="487" t="s">
        <v>48</v>
      </c>
      <c r="P13" s="509" t="s">
        <v>49</v>
      </c>
      <c r="Q13" s="14"/>
      <c r="R13" s="513" t="s">
        <v>42</v>
      </c>
      <c r="S13" s="513"/>
      <c r="T13" s="479" t="s">
        <v>50</v>
      </c>
      <c r="U13" s="479"/>
      <c r="V13" s="479"/>
      <c r="W13" s="479"/>
      <c r="X13" s="479" t="s">
        <v>51</v>
      </c>
      <c r="Y13" s="479"/>
      <c r="Z13" s="479"/>
      <c r="AA13" s="479"/>
      <c r="AB13" s="479" t="s">
        <v>52</v>
      </c>
      <c r="AC13" s="479"/>
      <c r="AD13" s="479"/>
      <c r="AE13" s="479"/>
      <c r="AF13" s="479" t="s">
        <v>53</v>
      </c>
      <c r="AG13" s="479"/>
      <c r="AH13" s="479"/>
      <c r="AI13" s="479"/>
      <c r="AJ13" s="512" t="s">
        <v>54</v>
      </c>
      <c r="AK13" s="9"/>
      <c r="AL13" s="9"/>
      <c r="AM13" s="9"/>
      <c r="AN13" s="9"/>
      <c r="AO13" s="9"/>
      <c r="AP13" s="9"/>
      <c r="AQ13" s="9"/>
      <c r="AR13" s="9"/>
      <c r="AS13" s="9"/>
      <c r="AT13" s="9"/>
      <c r="AU13" s="9"/>
      <c r="AMJ13" s="2"/>
    </row>
    <row r="14" spans="1:1024" s="12" customFormat="1" ht="63" customHeight="1" thickBot="1" x14ac:dyDescent="0.25">
      <c r="A14" s="509"/>
      <c r="B14" s="15" t="s">
        <v>55</v>
      </c>
      <c r="C14" s="15" t="s">
        <v>56</v>
      </c>
      <c r="D14" s="15" t="s">
        <v>57</v>
      </c>
      <c r="E14" s="16" t="s">
        <v>58</v>
      </c>
      <c r="F14" s="15" t="s">
        <v>59</v>
      </c>
      <c r="G14" s="488"/>
      <c r="H14" s="16" t="s">
        <v>60</v>
      </c>
      <c r="I14" s="16" t="s">
        <v>61</v>
      </c>
      <c r="J14" s="16" t="s">
        <v>62</v>
      </c>
      <c r="K14" s="16" t="s">
        <v>63</v>
      </c>
      <c r="L14" s="510"/>
      <c r="M14" s="488"/>
      <c r="N14" s="488"/>
      <c r="O14" s="488"/>
      <c r="P14" s="487"/>
      <c r="Q14" s="14"/>
      <c r="R14" s="15" t="s">
        <v>55</v>
      </c>
      <c r="S14" s="15" t="s">
        <v>56</v>
      </c>
      <c r="T14" s="17" t="s">
        <v>64</v>
      </c>
      <c r="U14" s="17" t="s">
        <v>65</v>
      </c>
      <c r="V14" s="17" t="s">
        <v>66</v>
      </c>
      <c r="W14" s="16" t="s">
        <v>67</v>
      </c>
      <c r="X14" s="17" t="s">
        <v>68</v>
      </c>
      <c r="Y14" s="17" t="s">
        <v>69</v>
      </c>
      <c r="Z14" s="17" t="s">
        <v>70</v>
      </c>
      <c r="AA14" s="16" t="s">
        <v>71</v>
      </c>
      <c r="AB14" s="17" t="s">
        <v>72</v>
      </c>
      <c r="AC14" s="17" t="s">
        <v>73</v>
      </c>
      <c r="AD14" s="17" t="s">
        <v>74</v>
      </c>
      <c r="AE14" s="16" t="s">
        <v>75</v>
      </c>
      <c r="AF14" s="17" t="s">
        <v>76</v>
      </c>
      <c r="AG14" s="17" t="s">
        <v>77</v>
      </c>
      <c r="AH14" s="17" t="s">
        <v>78</v>
      </c>
      <c r="AI14" s="16" t="s">
        <v>79</v>
      </c>
      <c r="AJ14" s="512"/>
      <c r="AK14" s="18"/>
      <c r="AL14" s="18"/>
      <c r="AM14" s="18"/>
      <c r="AN14" s="18"/>
      <c r="AO14" s="18"/>
      <c r="AP14" s="18"/>
      <c r="AQ14" s="18"/>
      <c r="AR14" s="18"/>
      <c r="AS14" s="18"/>
      <c r="AT14" s="18"/>
      <c r="AU14" s="18"/>
    </row>
    <row r="15" spans="1:1024" s="12" customFormat="1" ht="164.25" customHeight="1" thickBot="1" x14ac:dyDescent="0.25">
      <c r="A15" s="19" t="s">
        <v>80</v>
      </c>
      <c r="B15" s="20" t="s">
        <v>81</v>
      </c>
      <c r="C15" s="20" t="s">
        <v>82</v>
      </c>
      <c r="D15" s="21" t="s">
        <v>83</v>
      </c>
      <c r="E15" s="22">
        <f t="shared" ref="E15:E33" si="0">+AJ15</f>
        <v>250</v>
      </c>
      <c r="F15" s="23" t="s">
        <v>84</v>
      </c>
      <c r="G15" s="19" t="s">
        <v>85</v>
      </c>
      <c r="H15" s="22">
        <f t="shared" ref="H15:H29" si="1">+W15</f>
        <v>60</v>
      </c>
      <c r="I15" s="22">
        <f t="shared" ref="I15:I29" si="2">+AA15</f>
        <v>60</v>
      </c>
      <c r="J15" s="22">
        <f t="shared" ref="J15:J29" si="3">+AE15</f>
        <v>60</v>
      </c>
      <c r="K15" s="22">
        <f t="shared" ref="K15:K29" si="4">+AI15</f>
        <v>70</v>
      </c>
      <c r="L15" s="24">
        <v>9150121.1891486943</v>
      </c>
      <c r="M15" s="25" t="s">
        <v>86</v>
      </c>
      <c r="N15" s="25" t="s">
        <v>87</v>
      </c>
      <c r="O15" s="19" t="s">
        <v>88</v>
      </c>
      <c r="P15" s="26"/>
      <c r="Q15" s="14"/>
      <c r="R15" s="20" t="s">
        <v>81</v>
      </c>
      <c r="S15" s="20" t="s">
        <v>82</v>
      </c>
      <c r="T15" s="27">
        <v>20</v>
      </c>
      <c r="U15" s="27">
        <v>20</v>
      </c>
      <c r="V15" s="27">
        <v>20</v>
      </c>
      <c r="W15" s="28">
        <f>+IF($D15="Porcentaje",IF(AND(T15&lt;&gt;"",U15="",V15=""),T15,IF(AND(T15&lt;&gt;"",U15&lt;&gt;"",V15=""),U15,IF(AND(T15&lt;&gt;"",U15&lt;&gt;"",V15&lt;&gt;""),V15,0))),SUM(T15:V15))</f>
        <v>60</v>
      </c>
      <c r="X15" s="27">
        <v>20</v>
      </c>
      <c r="Y15" s="27">
        <v>20</v>
      </c>
      <c r="Z15" s="27">
        <v>20</v>
      </c>
      <c r="AA15" s="28">
        <f>+IF($D15="Porcentaje",IF(AND(X15&lt;&gt;"",Y15="",Z15=""),X15,IF(AND(X15&lt;&gt;"",Y15&lt;&gt;"",Z15=""),Y15,IF(AND(X15&lt;&gt;"",Y15&lt;&gt;"",Z15&lt;&gt;""),Z15,0))),SUM(X15:Z15))</f>
        <v>60</v>
      </c>
      <c r="AB15" s="27">
        <v>20</v>
      </c>
      <c r="AC15" s="27">
        <v>20</v>
      </c>
      <c r="AD15" s="27">
        <v>20</v>
      </c>
      <c r="AE15" s="28">
        <f>+IF($D15="Porcentaje",IF(AND(AB15&lt;&gt;"",AC15="",AD15=""),AB15,IF(AND(AB15&lt;&gt;"",AC15&lt;&gt;"",AD15=""),AC15,IF(AND(AB15&lt;&gt;"",AC15&lt;&gt;"",AD15&lt;&gt;""),AD15,0))),SUM(AB15:AD15))</f>
        <v>60</v>
      </c>
      <c r="AF15" s="27">
        <v>20</v>
      </c>
      <c r="AG15" s="27">
        <v>20</v>
      </c>
      <c r="AH15" s="27">
        <v>30</v>
      </c>
      <c r="AI15" s="28">
        <f>+IF($D15="Porcentaje",IF(AND(AF15&lt;&gt;"",AG15="",AH15=""),AF15,IF(AND(AF15&lt;&gt;"",AG15&lt;&gt;"",AH15=""),AG15,IF(AND(AF15&lt;&gt;"",AG15&lt;&gt;"",AH15&lt;&gt;""),AH15,0))),SUM(AF15:AH15))</f>
        <v>70</v>
      </c>
      <c r="AJ15" s="28">
        <f>+IFERROR(IF(D15="Porcentaje",IF(AND(COUNT(T15:V15)&gt;=0,COUNT(X15:Z15)=0,COUNT(AB15:AD15)=0,COUNT(AF15:AH15)=0),W15,IF(AND(COUNT(T15:V15)&gt;=1,COUNT(X15:Z15)&gt;=1,COUNT(AB15:AD15)=0,COUNT(AF15:AH15)=0),AA15,IF(AND(COUNT(T15:V15)&gt;=1,COUNT(X15:Z15)&gt;=1,COUNT(AB15:AD15)&gt;=1,COUNT(AF15:AH15)=0),AE15,IF(AND(COUNT(T15:V15)&gt;=1,COUNT(X15:Z15)&gt;=1,COUNT(AB15:AD15)&gt;=1,COUNT(AF15:AH15)&gt;=1),AI15,"-")))),SUM(W15,AA15,AE15,AI15)),"-")</f>
        <v>250</v>
      </c>
      <c r="AK15" s="18"/>
      <c r="AL15" s="18"/>
      <c r="AM15" s="18"/>
      <c r="AN15" s="18"/>
      <c r="AO15" s="18"/>
      <c r="AP15" s="18"/>
      <c r="AQ15" s="18"/>
      <c r="AR15" s="18"/>
      <c r="AS15" s="18"/>
      <c r="AT15" s="18"/>
      <c r="AU15" s="18"/>
    </row>
    <row r="16" spans="1:1024" ht="84" customHeight="1" thickBot="1" x14ac:dyDescent="0.25">
      <c r="A16" s="480" t="s">
        <v>89</v>
      </c>
      <c r="B16" s="20" t="s">
        <v>90</v>
      </c>
      <c r="C16" s="20" t="s">
        <v>91</v>
      </c>
      <c r="D16" s="21" t="s">
        <v>83</v>
      </c>
      <c r="E16" s="22">
        <f t="shared" si="0"/>
        <v>250</v>
      </c>
      <c r="F16" s="23" t="s">
        <v>84</v>
      </c>
      <c r="G16" s="19" t="s">
        <v>92</v>
      </c>
      <c r="H16" s="22">
        <f t="shared" si="1"/>
        <v>60</v>
      </c>
      <c r="I16" s="22">
        <f t="shared" si="2"/>
        <v>60</v>
      </c>
      <c r="J16" s="22">
        <f t="shared" si="3"/>
        <v>60</v>
      </c>
      <c r="K16" s="22">
        <f t="shared" si="4"/>
        <v>70</v>
      </c>
      <c r="L16" s="24">
        <v>585607.75610551657</v>
      </c>
      <c r="M16" s="25" t="s">
        <v>86</v>
      </c>
      <c r="N16" s="25" t="s">
        <v>93</v>
      </c>
      <c r="O16" s="19" t="s">
        <v>94</v>
      </c>
      <c r="P16" s="26"/>
      <c r="Q16" s="14"/>
      <c r="R16" s="20" t="s">
        <v>90</v>
      </c>
      <c r="S16" s="20" t="s">
        <v>91</v>
      </c>
      <c r="T16" s="27">
        <v>20</v>
      </c>
      <c r="U16" s="27">
        <v>20</v>
      </c>
      <c r="V16" s="27">
        <v>20</v>
      </c>
      <c r="W16" s="28">
        <f t="shared" ref="W16:W28" si="5">+IF($D16="Porcentaje",IF(AND(T16&lt;&gt;"",U16="",V16=""),T16,IF(AND(T16&lt;&gt;"",U16&lt;&gt;"",V16=""),U16,IF(AND(T16&lt;&gt;"",U16&lt;&gt;"",V16&lt;&gt;""),V16,0))),SUM(T16:V16))</f>
        <v>60</v>
      </c>
      <c r="X16" s="27">
        <v>20</v>
      </c>
      <c r="Y16" s="27">
        <v>20</v>
      </c>
      <c r="Z16" s="27">
        <v>20</v>
      </c>
      <c r="AA16" s="28">
        <f t="shared" ref="AA16:AA28" si="6">+IF($D16="Porcentaje",IF(AND(X16&lt;&gt;"",Y16="",Z16=""),X16,IF(AND(X16&lt;&gt;"",Y16&lt;&gt;"",Z16=""),Y16,IF(AND(X16&lt;&gt;"",Y16&lt;&gt;"",Z16&lt;&gt;""),Z16,0))),SUM(X16:Z16))</f>
        <v>60</v>
      </c>
      <c r="AB16" s="27">
        <v>20</v>
      </c>
      <c r="AC16" s="27">
        <v>20</v>
      </c>
      <c r="AD16" s="27">
        <v>20</v>
      </c>
      <c r="AE16" s="28">
        <f t="shared" ref="AE16:AE28" si="7">+IF($D16="Porcentaje",IF(AND(AB16&lt;&gt;"",AC16="",AD16=""),AB16,IF(AND(AB16&lt;&gt;"",AC16&lt;&gt;"",AD16=""),AC16,IF(AND(AB16&lt;&gt;"",AC16&lt;&gt;"",AD16&lt;&gt;""),AD16,0))),SUM(AB16:AD16))</f>
        <v>60</v>
      </c>
      <c r="AF16" s="27">
        <v>20</v>
      </c>
      <c r="AG16" s="27">
        <v>20</v>
      </c>
      <c r="AH16" s="27">
        <v>30</v>
      </c>
      <c r="AI16" s="28">
        <f t="shared" ref="AI16:AI29" si="8">+IF($D16="Porcentaje",IF(AND(AF16&lt;&gt;"",AG16="",AH16=""),AF16,IF(AND(AF16&lt;&gt;"",AG16&lt;&gt;"",AH16=""),AG16,IF(AND(AF16&lt;&gt;"",AG16&lt;&gt;"",AH16&lt;&gt;""),AH16,0))),SUM(AF16:AH16))</f>
        <v>70</v>
      </c>
      <c r="AJ16" s="28">
        <f t="shared" ref="AJ16:AJ27" si="9">+IFERROR(IF(D16="Porcentaje",IF(AND(COUNT(T16:V16)&gt;=0,COUNT(X16:Z16)=0,COUNT(AB16:AD16)=0,COUNT(AF16:AH16)=0),W16,IF(AND(COUNT(T16:V16)&gt;=1,COUNT(X16:Z16)&gt;=1,COUNT(AB16:AD16)=0,COUNT(AF16:AH16)=0),AA16,IF(AND(COUNT(T16:V16)&gt;=1,COUNT(X16:Z16)&gt;=1,COUNT(AB16:AD16)&gt;=1,COUNT(AF16:AH16)=0),AE16,IF(AND(COUNT(T16:V16)&gt;=1,COUNT(X16:Z16)&gt;=1,COUNT(AB16:AD16)&gt;=1,COUNT(AF16:AH16)&gt;=1),AI16,"-")))),SUM(W16,AA16,AE16,AI16)),"-")</f>
        <v>250</v>
      </c>
    </row>
    <row r="17" spans="1:36" ht="99.75" customHeight="1" thickBot="1" x14ac:dyDescent="0.25">
      <c r="A17" s="481"/>
      <c r="B17" s="20" t="s">
        <v>95</v>
      </c>
      <c r="C17" s="20" t="s">
        <v>96</v>
      </c>
      <c r="D17" s="21" t="s">
        <v>83</v>
      </c>
      <c r="E17" s="22">
        <f t="shared" si="0"/>
        <v>2832</v>
      </c>
      <c r="F17" s="23" t="s">
        <v>84</v>
      </c>
      <c r="G17" s="19" t="s">
        <v>97</v>
      </c>
      <c r="H17" s="22">
        <f t="shared" si="1"/>
        <v>708</v>
      </c>
      <c r="I17" s="22">
        <f t="shared" si="2"/>
        <v>708</v>
      </c>
      <c r="J17" s="22">
        <f t="shared" si="3"/>
        <v>708</v>
      </c>
      <c r="K17" s="22">
        <f t="shared" si="4"/>
        <v>708</v>
      </c>
      <c r="L17" s="24">
        <v>878411.63415827462</v>
      </c>
      <c r="M17" s="25" t="s">
        <v>98</v>
      </c>
      <c r="N17" s="25" t="s">
        <v>99</v>
      </c>
      <c r="O17" s="19" t="s">
        <v>100</v>
      </c>
      <c r="P17" s="26"/>
      <c r="Q17" s="14"/>
      <c r="R17" s="20" t="s">
        <v>95</v>
      </c>
      <c r="S17" s="20" t="s">
        <v>96</v>
      </c>
      <c r="T17" s="27">
        <v>236</v>
      </c>
      <c r="U17" s="27">
        <v>236</v>
      </c>
      <c r="V17" s="27">
        <v>236</v>
      </c>
      <c r="W17" s="28">
        <f t="shared" si="5"/>
        <v>708</v>
      </c>
      <c r="X17" s="27">
        <v>236</v>
      </c>
      <c r="Y17" s="27">
        <v>236</v>
      </c>
      <c r="Z17" s="27">
        <v>236</v>
      </c>
      <c r="AA17" s="28">
        <f t="shared" ref="AA17:AA20" si="10">+IF($D17="Porcentaje",IF(AND(X17&lt;&gt;"",Y17="",Z17=""),X17,IF(AND(X17&lt;&gt;"",Y17&lt;&gt;"",Z17=""),Y17,IF(AND(X17&lt;&gt;"",Y17&lt;&gt;"",Z17&lt;&gt;""),Z17,0))),SUM(X17:Z17))</f>
        <v>708</v>
      </c>
      <c r="AB17" s="27">
        <v>236</v>
      </c>
      <c r="AC17" s="27">
        <v>236</v>
      </c>
      <c r="AD17" s="27">
        <v>236</v>
      </c>
      <c r="AE17" s="28">
        <f t="shared" si="7"/>
        <v>708</v>
      </c>
      <c r="AF17" s="27">
        <v>236</v>
      </c>
      <c r="AG17" s="27">
        <v>236</v>
      </c>
      <c r="AH17" s="27">
        <v>236</v>
      </c>
      <c r="AI17" s="28">
        <f t="shared" si="8"/>
        <v>708</v>
      </c>
      <c r="AJ17" s="28">
        <f t="shared" si="9"/>
        <v>2832</v>
      </c>
    </row>
    <row r="18" spans="1:36" ht="162" customHeight="1" thickBot="1" x14ac:dyDescent="0.25">
      <c r="A18" s="481"/>
      <c r="B18" s="20" t="s">
        <v>101</v>
      </c>
      <c r="C18" s="20" t="s">
        <v>102</v>
      </c>
      <c r="D18" s="21" t="s">
        <v>83</v>
      </c>
      <c r="E18" s="22">
        <f t="shared" si="0"/>
        <v>2</v>
      </c>
      <c r="F18" s="23" t="s">
        <v>84</v>
      </c>
      <c r="G18" s="19" t="s">
        <v>103</v>
      </c>
      <c r="H18" s="22">
        <f t="shared" si="1"/>
        <v>0</v>
      </c>
      <c r="I18" s="22">
        <f t="shared" si="2"/>
        <v>0</v>
      </c>
      <c r="J18" s="22">
        <f t="shared" si="3"/>
        <v>1</v>
      </c>
      <c r="K18" s="22">
        <f t="shared" si="4"/>
        <v>1</v>
      </c>
      <c r="L18" s="24">
        <v>1464019.3902637912</v>
      </c>
      <c r="M18" s="25" t="s">
        <v>86</v>
      </c>
      <c r="N18" s="29" t="s">
        <v>104</v>
      </c>
      <c r="O18" s="19" t="s">
        <v>105</v>
      </c>
      <c r="P18" s="26"/>
      <c r="Q18" s="14"/>
      <c r="R18" s="20" t="s">
        <v>101</v>
      </c>
      <c r="S18" s="20" t="s">
        <v>102</v>
      </c>
      <c r="T18" s="27">
        <v>0</v>
      </c>
      <c r="U18" s="27">
        <v>0</v>
      </c>
      <c r="V18" s="27">
        <v>0</v>
      </c>
      <c r="W18" s="28">
        <f t="shared" si="5"/>
        <v>0</v>
      </c>
      <c r="X18" s="27">
        <v>0</v>
      </c>
      <c r="Y18" s="27">
        <v>0</v>
      </c>
      <c r="Z18" s="27">
        <v>0</v>
      </c>
      <c r="AA18" s="28">
        <f t="shared" si="10"/>
        <v>0</v>
      </c>
      <c r="AB18" s="27">
        <v>0</v>
      </c>
      <c r="AC18" s="27">
        <v>0</v>
      </c>
      <c r="AD18" s="27">
        <v>1</v>
      </c>
      <c r="AE18" s="28">
        <f t="shared" si="7"/>
        <v>1</v>
      </c>
      <c r="AF18" s="27">
        <v>0</v>
      </c>
      <c r="AG18" s="27">
        <v>1</v>
      </c>
      <c r="AH18" s="27">
        <v>0</v>
      </c>
      <c r="AI18" s="28">
        <f t="shared" si="8"/>
        <v>1</v>
      </c>
      <c r="AJ18" s="28">
        <f t="shared" si="9"/>
        <v>2</v>
      </c>
    </row>
    <row r="19" spans="1:36" ht="102.75" customHeight="1" thickBot="1" x14ac:dyDescent="0.25">
      <c r="A19" s="481"/>
      <c r="B19" s="20" t="s">
        <v>106</v>
      </c>
      <c r="C19" s="20" t="s">
        <v>107</v>
      </c>
      <c r="D19" s="21" t="s">
        <v>83</v>
      </c>
      <c r="E19" s="22">
        <f t="shared" si="0"/>
        <v>12</v>
      </c>
      <c r="F19" s="23" t="s">
        <v>108</v>
      </c>
      <c r="G19" s="19" t="s">
        <v>109</v>
      </c>
      <c r="H19" s="22">
        <f t="shared" si="1"/>
        <v>3</v>
      </c>
      <c r="I19" s="22">
        <f t="shared" si="2"/>
        <v>3</v>
      </c>
      <c r="J19" s="22">
        <f t="shared" si="3"/>
        <v>3</v>
      </c>
      <c r="K19" s="22">
        <f t="shared" si="4"/>
        <v>3</v>
      </c>
      <c r="L19" s="24">
        <v>732009.6951318956</v>
      </c>
      <c r="M19" s="25" t="s">
        <v>86</v>
      </c>
      <c r="N19" s="25" t="s">
        <v>99</v>
      </c>
      <c r="O19" s="19" t="s">
        <v>110</v>
      </c>
      <c r="P19" s="26"/>
      <c r="Q19" s="14"/>
      <c r="R19" s="20" t="s">
        <v>106</v>
      </c>
      <c r="S19" s="20" t="s">
        <v>107</v>
      </c>
      <c r="T19" s="27">
        <v>1</v>
      </c>
      <c r="U19" s="27">
        <v>1</v>
      </c>
      <c r="V19" s="27">
        <v>1</v>
      </c>
      <c r="W19" s="28">
        <f t="shared" si="5"/>
        <v>3</v>
      </c>
      <c r="X19" s="27">
        <v>1</v>
      </c>
      <c r="Y19" s="27">
        <v>1</v>
      </c>
      <c r="Z19" s="27">
        <v>1</v>
      </c>
      <c r="AA19" s="28">
        <f t="shared" si="10"/>
        <v>3</v>
      </c>
      <c r="AB19" s="27">
        <v>1</v>
      </c>
      <c r="AC19" s="27">
        <v>1</v>
      </c>
      <c r="AD19" s="27">
        <v>1</v>
      </c>
      <c r="AE19" s="28">
        <f t="shared" si="7"/>
        <v>3</v>
      </c>
      <c r="AF19" s="27">
        <v>1</v>
      </c>
      <c r="AG19" s="27">
        <v>1</v>
      </c>
      <c r="AH19" s="27">
        <v>1</v>
      </c>
      <c r="AI19" s="28">
        <f t="shared" si="8"/>
        <v>3</v>
      </c>
      <c r="AJ19" s="28">
        <f t="shared" si="9"/>
        <v>12</v>
      </c>
    </row>
    <row r="20" spans="1:36" ht="126.75" customHeight="1" thickBot="1" x14ac:dyDescent="0.25">
      <c r="A20" s="482"/>
      <c r="B20" s="20" t="s">
        <v>111</v>
      </c>
      <c r="C20" s="20" t="s">
        <v>112</v>
      </c>
      <c r="D20" s="21" t="s">
        <v>83</v>
      </c>
      <c r="E20" s="22">
        <f t="shared" si="0"/>
        <v>12</v>
      </c>
      <c r="F20" s="23" t="s">
        <v>84</v>
      </c>
      <c r="G20" s="19" t="s">
        <v>113</v>
      </c>
      <c r="H20" s="22">
        <f t="shared" si="1"/>
        <v>3</v>
      </c>
      <c r="I20" s="22">
        <f t="shared" si="2"/>
        <v>3</v>
      </c>
      <c r="J20" s="22">
        <f t="shared" si="3"/>
        <v>3</v>
      </c>
      <c r="K20" s="22">
        <f t="shared" si="4"/>
        <v>3</v>
      </c>
      <c r="L20" s="24">
        <v>3660048.4756594785</v>
      </c>
      <c r="M20" s="25" t="s">
        <v>114</v>
      </c>
      <c r="N20" s="25" t="s">
        <v>115</v>
      </c>
      <c r="O20" s="19" t="s">
        <v>116</v>
      </c>
      <c r="P20" s="26"/>
      <c r="Q20" s="14"/>
      <c r="R20" s="20" t="s">
        <v>111</v>
      </c>
      <c r="S20" s="20" t="s">
        <v>112</v>
      </c>
      <c r="T20" s="27">
        <v>1</v>
      </c>
      <c r="U20" s="27">
        <v>1</v>
      </c>
      <c r="V20" s="27">
        <v>1</v>
      </c>
      <c r="W20" s="28">
        <f t="shared" si="5"/>
        <v>3</v>
      </c>
      <c r="X20" s="27">
        <v>1</v>
      </c>
      <c r="Y20" s="27">
        <v>1</v>
      </c>
      <c r="Z20" s="27">
        <v>1</v>
      </c>
      <c r="AA20" s="28">
        <f t="shared" si="10"/>
        <v>3</v>
      </c>
      <c r="AB20" s="27">
        <v>1</v>
      </c>
      <c r="AC20" s="27">
        <v>1</v>
      </c>
      <c r="AD20" s="27">
        <v>1</v>
      </c>
      <c r="AE20" s="28">
        <f t="shared" si="7"/>
        <v>3</v>
      </c>
      <c r="AF20" s="27">
        <v>1</v>
      </c>
      <c r="AG20" s="27">
        <v>1</v>
      </c>
      <c r="AH20" s="27">
        <v>1</v>
      </c>
      <c r="AI20" s="28">
        <f t="shared" si="8"/>
        <v>3</v>
      </c>
      <c r="AJ20" s="28">
        <f t="shared" si="9"/>
        <v>12</v>
      </c>
    </row>
    <row r="21" spans="1:36" ht="120" customHeight="1" thickBot="1" x14ac:dyDescent="0.25">
      <c r="A21" s="480" t="s">
        <v>89</v>
      </c>
      <c r="B21" s="20" t="s">
        <v>117</v>
      </c>
      <c r="C21" s="20" t="s">
        <v>118</v>
      </c>
      <c r="D21" s="21" t="s">
        <v>83</v>
      </c>
      <c r="E21" s="22">
        <f t="shared" si="0"/>
        <v>60</v>
      </c>
      <c r="F21" s="23" t="s">
        <v>84</v>
      </c>
      <c r="G21" s="19" t="s">
        <v>119</v>
      </c>
      <c r="H21" s="22">
        <f t="shared" si="1"/>
        <v>15</v>
      </c>
      <c r="I21" s="22">
        <f t="shared" si="2"/>
        <v>15</v>
      </c>
      <c r="J21" s="22">
        <f t="shared" si="3"/>
        <v>15</v>
      </c>
      <c r="K21" s="22">
        <f t="shared" si="4"/>
        <v>15</v>
      </c>
      <c r="L21" s="24">
        <v>18928974.09714593</v>
      </c>
      <c r="M21" s="25" t="s">
        <v>86</v>
      </c>
      <c r="N21" s="29" t="s">
        <v>120</v>
      </c>
      <c r="O21" s="19" t="s">
        <v>121</v>
      </c>
      <c r="P21" s="26"/>
      <c r="Q21" s="14"/>
      <c r="R21" s="20" t="s">
        <v>117</v>
      </c>
      <c r="S21" s="20" t="s">
        <v>118</v>
      </c>
      <c r="T21" s="27">
        <v>5</v>
      </c>
      <c r="U21" s="27">
        <v>5</v>
      </c>
      <c r="V21" s="27">
        <v>5</v>
      </c>
      <c r="W21" s="28">
        <f t="shared" si="5"/>
        <v>15</v>
      </c>
      <c r="X21" s="27">
        <v>5</v>
      </c>
      <c r="Y21" s="27">
        <v>5</v>
      </c>
      <c r="Z21" s="27">
        <v>5</v>
      </c>
      <c r="AA21" s="28">
        <f t="shared" si="6"/>
        <v>15</v>
      </c>
      <c r="AB21" s="27">
        <v>5</v>
      </c>
      <c r="AC21" s="27">
        <v>5</v>
      </c>
      <c r="AD21" s="27">
        <v>5</v>
      </c>
      <c r="AE21" s="28">
        <f t="shared" si="7"/>
        <v>15</v>
      </c>
      <c r="AF21" s="27">
        <v>5</v>
      </c>
      <c r="AG21" s="27">
        <v>5</v>
      </c>
      <c r="AH21" s="27">
        <v>5</v>
      </c>
      <c r="AI21" s="28">
        <f t="shared" si="8"/>
        <v>15</v>
      </c>
      <c r="AJ21" s="28">
        <f t="shared" si="9"/>
        <v>60</v>
      </c>
    </row>
    <row r="22" spans="1:36" ht="148.5" customHeight="1" thickBot="1" x14ac:dyDescent="0.25">
      <c r="A22" s="481"/>
      <c r="B22" s="20" t="s">
        <v>122</v>
      </c>
      <c r="C22" s="20" t="s">
        <v>123</v>
      </c>
      <c r="D22" s="21" t="s">
        <v>83</v>
      </c>
      <c r="E22" s="22">
        <f t="shared" si="0"/>
        <v>5</v>
      </c>
      <c r="F22" s="23" t="s">
        <v>84</v>
      </c>
      <c r="G22" s="19" t="s">
        <v>124</v>
      </c>
      <c r="H22" s="22">
        <f t="shared" si="1"/>
        <v>0</v>
      </c>
      <c r="I22" s="22">
        <f t="shared" si="2"/>
        <v>2</v>
      </c>
      <c r="J22" s="22">
        <f t="shared" si="3"/>
        <v>1</v>
      </c>
      <c r="K22" s="22">
        <f t="shared" si="4"/>
        <v>2</v>
      </c>
      <c r="L22" s="24">
        <v>475806.3018357323</v>
      </c>
      <c r="M22" s="25" t="s">
        <v>114</v>
      </c>
      <c r="N22" s="29" t="s">
        <v>104</v>
      </c>
      <c r="O22" s="19" t="s">
        <v>125</v>
      </c>
      <c r="P22" s="26"/>
      <c r="Q22" s="14"/>
      <c r="R22" s="20" t="s">
        <v>122</v>
      </c>
      <c r="S22" s="20" t="s">
        <v>123</v>
      </c>
      <c r="T22" s="27">
        <v>0</v>
      </c>
      <c r="U22" s="27">
        <v>0</v>
      </c>
      <c r="V22" s="27">
        <v>0</v>
      </c>
      <c r="W22" s="28">
        <f t="shared" si="5"/>
        <v>0</v>
      </c>
      <c r="X22" s="30">
        <v>1</v>
      </c>
      <c r="Y22" s="27">
        <v>0</v>
      </c>
      <c r="Z22" s="27">
        <v>1</v>
      </c>
      <c r="AA22" s="28">
        <f t="shared" si="6"/>
        <v>2</v>
      </c>
      <c r="AB22" s="27">
        <v>0</v>
      </c>
      <c r="AC22" s="27">
        <v>1</v>
      </c>
      <c r="AD22" s="27">
        <v>0</v>
      </c>
      <c r="AE22" s="28">
        <f t="shared" si="7"/>
        <v>1</v>
      </c>
      <c r="AF22" s="27">
        <v>0</v>
      </c>
      <c r="AG22" s="27">
        <v>1</v>
      </c>
      <c r="AH22" s="27">
        <v>1</v>
      </c>
      <c r="AI22" s="28">
        <f t="shared" si="8"/>
        <v>2</v>
      </c>
      <c r="AJ22" s="28">
        <f t="shared" si="9"/>
        <v>5</v>
      </c>
    </row>
    <row r="23" spans="1:36" ht="106.5" customHeight="1" thickBot="1" x14ac:dyDescent="0.25">
      <c r="A23" s="481"/>
      <c r="B23" s="20" t="s">
        <v>126</v>
      </c>
      <c r="C23" s="20" t="s">
        <v>127</v>
      </c>
      <c r="D23" s="21" t="s">
        <v>83</v>
      </c>
      <c r="E23" s="22">
        <f t="shared" si="0"/>
        <v>12</v>
      </c>
      <c r="F23" s="23" t="s">
        <v>108</v>
      </c>
      <c r="G23" s="19" t="s">
        <v>128</v>
      </c>
      <c r="H23" s="22">
        <f t="shared" si="1"/>
        <v>3</v>
      </c>
      <c r="I23" s="22">
        <f t="shared" si="2"/>
        <v>3</v>
      </c>
      <c r="J23" s="22">
        <f t="shared" si="3"/>
        <v>3</v>
      </c>
      <c r="K23" s="22">
        <f t="shared" si="4"/>
        <v>3</v>
      </c>
      <c r="L23" s="24">
        <v>622208.24086211144</v>
      </c>
      <c r="M23" s="25" t="s">
        <v>86</v>
      </c>
      <c r="N23" s="25" t="s">
        <v>115</v>
      </c>
      <c r="O23" s="19" t="s">
        <v>129</v>
      </c>
      <c r="P23" s="26"/>
      <c r="Q23" s="14"/>
      <c r="R23" s="20" t="s">
        <v>126</v>
      </c>
      <c r="S23" s="20" t="s">
        <v>127</v>
      </c>
      <c r="T23" s="27">
        <v>1</v>
      </c>
      <c r="U23" s="27">
        <v>1</v>
      </c>
      <c r="V23" s="27">
        <v>1</v>
      </c>
      <c r="W23" s="28">
        <f t="shared" si="5"/>
        <v>3</v>
      </c>
      <c r="X23" s="27">
        <v>1</v>
      </c>
      <c r="Y23" s="27">
        <v>1</v>
      </c>
      <c r="Z23" s="27">
        <v>1</v>
      </c>
      <c r="AA23" s="28">
        <f t="shared" si="6"/>
        <v>3</v>
      </c>
      <c r="AB23" s="27">
        <v>1</v>
      </c>
      <c r="AC23" s="27">
        <v>1</v>
      </c>
      <c r="AD23" s="27">
        <v>1</v>
      </c>
      <c r="AE23" s="28">
        <f t="shared" si="7"/>
        <v>3</v>
      </c>
      <c r="AF23" s="27">
        <v>1</v>
      </c>
      <c r="AG23" s="27">
        <v>1</v>
      </c>
      <c r="AH23" s="27">
        <v>1</v>
      </c>
      <c r="AI23" s="28">
        <f t="shared" si="8"/>
        <v>3</v>
      </c>
      <c r="AJ23" s="28">
        <f t="shared" si="9"/>
        <v>12</v>
      </c>
    </row>
    <row r="24" spans="1:36" ht="161.25" customHeight="1" thickBot="1" x14ac:dyDescent="0.25">
      <c r="A24" s="482"/>
      <c r="B24" s="20" t="s">
        <v>130</v>
      </c>
      <c r="C24" s="20" t="s">
        <v>131</v>
      </c>
      <c r="D24" s="21" t="s">
        <v>83</v>
      </c>
      <c r="E24" s="22">
        <f t="shared" si="0"/>
        <v>6</v>
      </c>
      <c r="F24" s="23" t="s">
        <v>108</v>
      </c>
      <c r="G24" s="19" t="s">
        <v>132</v>
      </c>
      <c r="H24" s="22">
        <f t="shared" si="1"/>
        <v>2</v>
      </c>
      <c r="I24" s="22">
        <f t="shared" si="2"/>
        <v>2</v>
      </c>
      <c r="J24" s="22">
        <f t="shared" si="3"/>
        <v>2</v>
      </c>
      <c r="K24" s="22">
        <f t="shared" si="4"/>
        <v>0</v>
      </c>
      <c r="L24" s="24">
        <v>732009.6951318956</v>
      </c>
      <c r="M24" s="25" t="s">
        <v>114</v>
      </c>
      <c r="N24" s="25" t="s">
        <v>115</v>
      </c>
      <c r="O24" s="19" t="s">
        <v>133</v>
      </c>
      <c r="P24" s="26"/>
      <c r="Q24" s="14"/>
      <c r="R24" s="20" t="s">
        <v>130</v>
      </c>
      <c r="S24" s="20" t="s">
        <v>131</v>
      </c>
      <c r="T24" s="27">
        <v>0</v>
      </c>
      <c r="U24" s="27">
        <v>1</v>
      </c>
      <c r="V24" s="27">
        <v>1</v>
      </c>
      <c r="W24" s="28">
        <f t="shared" si="5"/>
        <v>2</v>
      </c>
      <c r="X24" s="27">
        <v>1</v>
      </c>
      <c r="Y24" s="27">
        <v>0</v>
      </c>
      <c r="Z24" s="27">
        <v>1</v>
      </c>
      <c r="AA24" s="28">
        <f t="shared" si="6"/>
        <v>2</v>
      </c>
      <c r="AB24" s="27">
        <v>0</v>
      </c>
      <c r="AC24" s="27">
        <v>1</v>
      </c>
      <c r="AD24" s="27">
        <v>1</v>
      </c>
      <c r="AE24" s="28">
        <f t="shared" si="7"/>
        <v>2</v>
      </c>
      <c r="AF24" s="27">
        <v>0</v>
      </c>
      <c r="AG24" s="27">
        <v>0</v>
      </c>
      <c r="AH24" s="27">
        <v>0</v>
      </c>
      <c r="AI24" s="28">
        <f t="shared" si="8"/>
        <v>0</v>
      </c>
      <c r="AJ24" s="28">
        <f t="shared" si="9"/>
        <v>6</v>
      </c>
    </row>
    <row r="25" spans="1:36" ht="96.75" customHeight="1" thickBot="1" x14ac:dyDescent="0.25">
      <c r="A25" s="19" t="s">
        <v>134</v>
      </c>
      <c r="B25" s="31" t="s">
        <v>135</v>
      </c>
      <c r="C25" s="20" t="s">
        <v>136</v>
      </c>
      <c r="D25" s="21" t="s">
        <v>83</v>
      </c>
      <c r="E25" s="22">
        <f t="shared" si="0"/>
        <v>48</v>
      </c>
      <c r="F25" s="23" t="s">
        <v>108</v>
      </c>
      <c r="G25" s="19" t="s">
        <v>137</v>
      </c>
      <c r="H25" s="22">
        <f t="shared" si="1"/>
        <v>12</v>
      </c>
      <c r="I25" s="22">
        <f t="shared" si="2"/>
        <v>12</v>
      </c>
      <c r="J25" s="22">
        <f t="shared" si="3"/>
        <v>12</v>
      </c>
      <c r="K25" s="22">
        <f t="shared" si="4"/>
        <v>12</v>
      </c>
      <c r="L25" s="24">
        <v>1830024.2378297392</v>
      </c>
      <c r="M25" s="25" t="s">
        <v>86</v>
      </c>
      <c r="N25" s="25" t="s">
        <v>93</v>
      </c>
      <c r="O25" s="19" t="s">
        <v>138</v>
      </c>
      <c r="P25" s="26"/>
      <c r="Q25" s="14"/>
      <c r="R25" s="20" t="s">
        <v>135</v>
      </c>
      <c r="S25" s="20" t="s">
        <v>136</v>
      </c>
      <c r="T25" s="27">
        <v>4</v>
      </c>
      <c r="U25" s="27">
        <v>4</v>
      </c>
      <c r="V25" s="27">
        <v>4</v>
      </c>
      <c r="W25" s="28">
        <f t="shared" si="5"/>
        <v>12</v>
      </c>
      <c r="X25" s="27">
        <v>4</v>
      </c>
      <c r="Y25" s="27">
        <v>4</v>
      </c>
      <c r="Z25" s="27">
        <v>4</v>
      </c>
      <c r="AA25" s="28">
        <f t="shared" ref="AA25" si="11">+IF($D25="Porcentaje",IF(AND(X25&lt;&gt;"",Y25="",Z25=""),X25,IF(AND(X25&lt;&gt;"",Y25&lt;&gt;"",Z25=""),Y25,IF(AND(X25&lt;&gt;"",Y25&lt;&gt;"",Z25&lt;&gt;""),Z25,0))),SUM(X25:Z25))</f>
        <v>12</v>
      </c>
      <c r="AB25" s="27">
        <v>4</v>
      </c>
      <c r="AC25" s="27">
        <v>4</v>
      </c>
      <c r="AD25" s="27">
        <v>4</v>
      </c>
      <c r="AE25" s="28">
        <f t="shared" si="7"/>
        <v>12</v>
      </c>
      <c r="AF25" s="27">
        <v>4</v>
      </c>
      <c r="AG25" s="27">
        <v>4</v>
      </c>
      <c r="AH25" s="27">
        <v>4</v>
      </c>
      <c r="AI25" s="28">
        <f t="shared" si="8"/>
        <v>12</v>
      </c>
      <c r="AJ25" s="28">
        <f t="shared" si="9"/>
        <v>48</v>
      </c>
    </row>
    <row r="26" spans="1:36" ht="98.25" customHeight="1" thickBot="1" x14ac:dyDescent="0.25">
      <c r="A26" s="19" t="s">
        <v>139</v>
      </c>
      <c r="B26" s="20" t="s">
        <v>140</v>
      </c>
      <c r="C26" s="20" t="s">
        <v>141</v>
      </c>
      <c r="D26" s="21" t="s">
        <v>83</v>
      </c>
      <c r="E26" s="22">
        <f t="shared" si="0"/>
        <v>232</v>
      </c>
      <c r="F26" s="23" t="s">
        <v>108</v>
      </c>
      <c r="G26" s="19" t="s">
        <v>142</v>
      </c>
      <c r="H26" s="22">
        <f t="shared" si="1"/>
        <v>58</v>
      </c>
      <c r="I26" s="22">
        <f t="shared" si="2"/>
        <v>58</v>
      </c>
      <c r="J26" s="22">
        <f t="shared" si="3"/>
        <v>60</v>
      </c>
      <c r="K26" s="22">
        <f t="shared" si="4"/>
        <v>56</v>
      </c>
      <c r="L26" s="24">
        <v>1464019.3902637912</v>
      </c>
      <c r="M26" s="25" t="s">
        <v>143</v>
      </c>
      <c r="N26" s="25" t="s">
        <v>99</v>
      </c>
      <c r="O26" s="19" t="s">
        <v>144</v>
      </c>
      <c r="P26" s="26"/>
      <c r="Q26" s="14"/>
      <c r="R26" s="20" t="s">
        <v>140</v>
      </c>
      <c r="S26" s="20" t="s">
        <v>141</v>
      </c>
      <c r="T26" s="27">
        <v>19</v>
      </c>
      <c r="U26" s="27">
        <v>19</v>
      </c>
      <c r="V26" s="27">
        <v>20</v>
      </c>
      <c r="W26" s="28">
        <f t="shared" si="5"/>
        <v>58</v>
      </c>
      <c r="X26" s="27">
        <v>19</v>
      </c>
      <c r="Y26" s="27">
        <v>19</v>
      </c>
      <c r="Z26" s="27">
        <v>20</v>
      </c>
      <c r="AA26" s="28">
        <f t="shared" si="6"/>
        <v>58</v>
      </c>
      <c r="AB26" s="27">
        <v>20</v>
      </c>
      <c r="AC26" s="27">
        <v>20</v>
      </c>
      <c r="AD26" s="27">
        <v>20</v>
      </c>
      <c r="AE26" s="28">
        <f t="shared" si="7"/>
        <v>60</v>
      </c>
      <c r="AF26" s="27">
        <v>18</v>
      </c>
      <c r="AG26" s="27">
        <v>19</v>
      </c>
      <c r="AH26" s="27">
        <v>19</v>
      </c>
      <c r="AI26" s="28">
        <f t="shared" si="8"/>
        <v>56</v>
      </c>
      <c r="AJ26" s="28">
        <f t="shared" si="9"/>
        <v>232</v>
      </c>
    </row>
    <row r="27" spans="1:36" ht="84.75" customHeight="1" thickBot="1" x14ac:dyDescent="0.25">
      <c r="A27" s="19" t="s">
        <v>145</v>
      </c>
      <c r="B27" s="20" t="s">
        <v>146</v>
      </c>
      <c r="C27" s="20" t="s">
        <v>147</v>
      </c>
      <c r="D27" s="21" t="s">
        <v>83</v>
      </c>
      <c r="E27" s="22">
        <f t="shared" si="0"/>
        <v>720</v>
      </c>
      <c r="F27" s="23" t="s">
        <v>84</v>
      </c>
      <c r="G27" s="19" t="s">
        <v>148</v>
      </c>
      <c r="H27" s="22">
        <f t="shared" si="1"/>
        <v>180</v>
      </c>
      <c r="I27" s="22">
        <f t="shared" si="2"/>
        <v>180</v>
      </c>
      <c r="J27" s="22">
        <f t="shared" si="3"/>
        <v>180</v>
      </c>
      <c r="K27" s="22">
        <f t="shared" si="4"/>
        <v>180</v>
      </c>
      <c r="L27" s="24">
        <v>1830024.2378297392</v>
      </c>
      <c r="M27" s="25" t="s">
        <v>114</v>
      </c>
      <c r="N27" s="29" t="s">
        <v>104</v>
      </c>
      <c r="O27" s="19" t="s">
        <v>149</v>
      </c>
      <c r="P27" s="26"/>
      <c r="Q27" s="14"/>
      <c r="R27" s="20" t="s">
        <v>146</v>
      </c>
      <c r="S27" s="20" t="s">
        <v>147</v>
      </c>
      <c r="T27" s="27">
        <v>60</v>
      </c>
      <c r="U27" s="27">
        <v>60</v>
      </c>
      <c r="V27" s="27">
        <v>60</v>
      </c>
      <c r="W27" s="28">
        <f t="shared" si="5"/>
        <v>180</v>
      </c>
      <c r="X27" s="27">
        <v>60</v>
      </c>
      <c r="Y27" s="27">
        <v>60</v>
      </c>
      <c r="Z27" s="27">
        <v>60</v>
      </c>
      <c r="AA27" s="28">
        <f t="shared" si="6"/>
        <v>180</v>
      </c>
      <c r="AB27" s="27">
        <v>60</v>
      </c>
      <c r="AC27" s="27">
        <v>60</v>
      </c>
      <c r="AD27" s="27">
        <v>60</v>
      </c>
      <c r="AE27" s="28">
        <f t="shared" si="7"/>
        <v>180</v>
      </c>
      <c r="AF27" s="27">
        <v>60</v>
      </c>
      <c r="AG27" s="27">
        <v>60</v>
      </c>
      <c r="AH27" s="27">
        <v>60</v>
      </c>
      <c r="AI27" s="28">
        <f t="shared" si="8"/>
        <v>180</v>
      </c>
      <c r="AJ27" s="28">
        <f t="shared" si="9"/>
        <v>720</v>
      </c>
    </row>
    <row r="28" spans="1:36" ht="105" customHeight="1" thickBot="1" x14ac:dyDescent="0.25">
      <c r="A28" s="19" t="s">
        <v>150</v>
      </c>
      <c r="B28" s="20" t="s">
        <v>151</v>
      </c>
      <c r="C28" s="20" t="s">
        <v>152</v>
      </c>
      <c r="D28" s="21" t="s">
        <v>83</v>
      </c>
      <c r="E28" s="22">
        <f t="shared" si="0"/>
        <v>12</v>
      </c>
      <c r="F28" s="23" t="s">
        <v>108</v>
      </c>
      <c r="G28" s="19" t="s">
        <v>153</v>
      </c>
      <c r="H28" s="22">
        <f t="shared" si="1"/>
        <v>3</v>
      </c>
      <c r="I28" s="22">
        <f t="shared" si="2"/>
        <v>3</v>
      </c>
      <c r="J28" s="22">
        <f t="shared" si="3"/>
        <v>3</v>
      </c>
      <c r="K28" s="22">
        <f t="shared" si="4"/>
        <v>3</v>
      </c>
      <c r="L28" s="24">
        <v>1464019.3902637912</v>
      </c>
      <c r="M28" s="25" t="s">
        <v>86</v>
      </c>
      <c r="N28" s="25" t="s">
        <v>99</v>
      </c>
      <c r="O28" s="19" t="s">
        <v>154</v>
      </c>
      <c r="P28" s="26"/>
      <c r="Q28" s="14"/>
      <c r="R28" s="20" t="s">
        <v>151</v>
      </c>
      <c r="S28" s="20" t="s">
        <v>152</v>
      </c>
      <c r="T28" s="27">
        <v>1</v>
      </c>
      <c r="U28" s="27">
        <v>1</v>
      </c>
      <c r="V28" s="27">
        <v>1</v>
      </c>
      <c r="W28" s="28">
        <f t="shared" si="5"/>
        <v>3</v>
      </c>
      <c r="X28" s="27">
        <v>1</v>
      </c>
      <c r="Y28" s="27">
        <v>1</v>
      </c>
      <c r="Z28" s="27">
        <v>1</v>
      </c>
      <c r="AA28" s="28">
        <f t="shared" si="6"/>
        <v>3</v>
      </c>
      <c r="AB28" s="27">
        <v>1</v>
      </c>
      <c r="AC28" s="27">
        <v>1</v>
      </c>
      <c r="AD28" s="27">
        <v>1</v>
      </c>
      <c r="AE28" s="28">
        <f t="shared" si="7"/>
        <v>3</v>
      </c>
      <c r="AF28" s="27">
        <v>1</v>
      </c>
      <c r="AG28" s="27">
        <v>1</v>
      </c>
      <c r="AH28" s="27">
        <v>1</v>
      </c>
      <c r="AI28" s="28">
        <f t="shared" si="8"/>
        <v>3</v>
      </c>
      <c r="AJ28" s="28">
        <v>12</v>
      </c>
    </row>
    <row r="29" spans="1:36" ht="110.25" customHeight="1" thickBot="1" x14ac:dyDescent="0.25">
      <c r="A29" s="32" t="s">
        <v>155</v>
      </c>
      <c r="B29" s="33" t="s">
        <v>156</v>
      </c>
      <c r="C29" s="33" t="s">
        <v>157</v>
      </c>
      <c r="D29" s="21" t="s">
        <v>158</v>
      </c>
      <c r="E29" s="34">
        <f t="shared" si="0"/>
        <v>1</v>
      </c>
      <c r="F29" s="23" t="s">
        <v>84</v>
      </c>
      <c r="G29" s="35" t="s">
        <v>159</v>
      </c>
      <c r="H29" s="36">
        <f t="shared" si="1"/>
        <v>0</v>
      </c>
      <c r="I29" s="36">
        <f t="shared" si="2"/>
        <v>0.5</v>
      </c>
      <c r="J29" s="36">
        <f t="shared" si="3"/>
        <v>0.5</v>
      </c>
      <c r="K29" s="36">
        <f t="shared" si="4"/>
        <v>0</v>
      </c>
      <c r="L29" s="24">
        <v>732009.6951318956</v>
      </c>
      <c r="M29" s="37" t="s">
        <v>86</v>
      </c>
      <c r="N29" s="38" t="s">
        <v>160</v>
      </c>
      <c r="O29" s="35" t="s">
        <v>161</v>
      </c>
      <c r="P29" s="26"/>
      <c r="Q29" s="14"/>
      <c r="R29" s="33" t="s">
        <v>156</v>
      </c>
      <c r="S29" s="33" t="s">
        <v>157</v>
      </c>
      <c r="T29" s="39">
        <v>0</v>
      </c>
      <c r="U29" s="39">
        <v>0</v>
      </c>
      <c r="V29" s="39">
        <v>0</v>
      </c>
      <c r="W29" s="40">
        <v>0</v>
      </c>
      <c r="X29" s="39">
        <v>0.5</v>
      </c>
      <c r="Y29" s="39">
        <v>0</v>
      </c>
      <c r="Z29" s="39">
        <v>0</v>
      </c>
      <c r="AA29" s="40">
        <f>X29</f>
        <v>0.5</v>
      </c>
      <c r="AB29" s="39">
        <v>0.5</v>
      </c>
      <c r="AC29" s="39">
        <v>0</v>
      </c>
      <c r="AD29" s="39">
        <v>0</v>
      </c>
      <c r="AE29" s="40">
        <f>AB29</f>
        <v>0.5</v>
      </c>
      <c r="AF29" s="39">
        <v>0</v>
      </c>
      <c r="AG29" s="39">
        <v>0</v>
      </c>
      <c r="AH29" s="39">
        <v>0</v>
      </c>
      <c r="AI29" s="40">
        <f t="shared" si="8"/>
        <v>0</v>
      </c>
      <c r="AJ29" s="40">
        <f>X29+AB29</f>
        <v>1</v>
      </c>
    </row>
    <row r="30" spans="1:36" s="10" customFormat="1" ht="90" thickBot="1" x14ac:dyDescent="0.25">
      <c r="A30" s="483" t="s">
        <v>162</v>
      </c>
      <c r="B30" s="41" t="s">
        <v>163</v>
      </c>
      <c r="C30" s="41" t="s">
        <v>164</v>
      </c>
      <c r="D30" s="21" t="s">
        <v>158</v>
      </c>
      <c r="E30" s="42">
        <f t="shared" si="0"/>
        <v>1</v>
      </c>
      <c r="F30" s="43" t="s">
        <v>84</v>
      </c>
      <c r="G30" s="44" t="s">
        <v>165</v>
      </c>
      <c r="H30" s="45">
        <v>1</v>
      </c>
      <c r="I30" s="45">
        <v>1</v>
      </c>
      <c r="J30" s="45">
        <v>1</v>
      </c>
      <c r="K30" s="45">
        <v>1</v>
      </c>
      <c r="L30" s="46">
        <v>3338931.3426762274</v>
      </c>
      <c r="M30" s="486" t="s">
        <v>166</v>
      </c>
      <c r="N30" s="47" t="s">
        <v>167</v>
      </c>
      <c r="O30" s="44" t="s">
        <v>168</v>
      </c>
      <c r="P30" s="48"/>
      <c r="Q30" s="49"/>
      <c r="R30" s="41" t="s">
        <v>163</v>
      </c>
      <c r="S30" s="41" t="s">
        <v>164</v>
      </c>
      <c r="T30" s="50">
        <v>1</v>
      </c>
      <c r="U30" s="50">
        <v>1</v>
      </c>
      <c r="V30" s="50">
        <v>1</v>
      </c>
      <c r="W30" s="51">
        <v>1</v>
      </c>
      <c r="X30" s="50">
        <v>1</v>
      </c>
      <c r="Y30" s="50">
        <v>1</v>
      </c>
      <c r="Z30" s="50">
        <v>1</v>
      </c>
      <c r="AA30" s="51">
        <v>1</v>
      </c>
      <c r="AB30" s="50">
        <v>1</v>
      </c>
      <c r="AC30" s="50">
        <v>1</v>
      </c>
      <c r="AD30" s="50">
        <v>1</v>
      </c>
      <c r="AE30" s="51">
        <v>1</v>
      </c>
      <c r="AF30" s="50">
        <v>1</v>
      </c>
      <c r="AG30" s="50">
        <v>1</v>
      </c>
      <c r="AH30" s="50">
        <v>1</v>
      </c>
      <c r="AI30" s="51">
        <v>1</v>
      </c>
      <c r="AJ30" s="51">
        <v>1</v>
      </c>
    </row>
    <row r="31" spans="1:36" s="10" customFormat="1" ht="115.5" thickBot="1" x14ac:dyDescent="0.25">
      <c r="A31" s="484"/>
      <c r="B31" s="41" t="s">
        <v>169</v>
      </c>
      <c r="C31" s="41" t="s">
        <v>170</v>
      </c>
      <c r="D31" s="21" t="s">
        <v>83</v>
      </c>
      <c r="E31" s="52">
        <f t="shared" si="0"/>
        <v>20</v>
      </c>
      <c r="F31" s="43" t="s">
        <v>84</v>
      </c>
      <c r="G31" s="44" t="s">
        <v>171</v>
      </c>
      <c r="H31" s="53">
        <v>3</v>
      </c>
      <c r="I31" s="53">
        <v>7</v>
      </c>
      <c r="J31" s="53">
        <v>4</v>
      </c>
      <c r="K31" s="53">
        <v>6</v>
      </c>
      <c r="L31" s="46">
        <v>2921564.9248416987</v>
      </c>
      <c r="M31" s="486"/>
      <c r="N31" s="47" t="s">
        <v>167</v>
      </c>
      <c r="O31" s="44" t="s">
        <v>172</v>
      </c>
      <c r="P31" s="48"/>
      <c r="Q31" s="49"/>
      <c r="R31" s="41" t="s">
        <v>169</v>
      </c>
      <c r="S31" s="41" t="s">
        <v>170</v>
      </c>
      <c r="T31" s="54">
        <v>1</v>
      </c>
      <c r="U31" s="54">
        <v>1</v>
      </c>
      <c r="V31" s="54">
        <v>1</v>
      </c>
      <c r="W31" s="55">
        <f t="shared" ref="W31:W32" si="12">+IF($D31="Porcentaje",IF(AND(T31&lt;&gt;"",U31="",V31=""),T31,IF(AND(T31&lt;&gt;"",U31&lt;&gt;"",V31=""),U31,IF(AND(T31&lt;&gt;"",U31&lt;&gt;"",V31&lt;&gt;""),V31,0))),SUM(T31:V31))</f>
        <v>3</v>
      </c>
      <c r="X31" s="54">
        <v>2</v>
      </c>
      <c r="Y31" s="54">
        <v>4</v>
      </c>
      <c r="Z31" s="54">
        <v>1</v>
      </c>
      <c r="AA31" s="55">
        <f t="shared" ref="AA31:AA32" si="13">+IF($D31="Porcentaje",IF(AND(X31&lt;&gt;"",Y31="",Z31=""),X31,IF(AND(X31&lt;&gt;"",Y31&lt;&gt;"",Z31=""),Y31,IF(AND(X31&lt;&gt;"",Y31&lt;&gt;"",Z31&lt;&gt;""),Z31,0))),SUM(X31:Z31))</f>
        <v>7</v>
      </c>
      <c r="AB31" s="54">
        <v>1</v>
      </c>
      <c r="AC31" s="54">
        <v>2</v>
      </c>
      <c r="AD31" s="54">
        <v>1</v>
      </c>
      <c r="AE31" s="55">
        <f t="shared" ref="AE31:AE32" si="14">+IF($D31="Porcentaje",IF(AND(AB31&lt;&gt;"",AC31="",AD31=""),AB31,IF(AND(AB31&lt;&gt;"",AC31&lt;&gt;"",AD31=""),AC31,IF(AND(AB31&lt;&gt;"",AC31&lt;&gt;"",AD31&lt;&gt;""),AD31,0))),SUM(AB31:AD31))</f>
        <v>4</v>
      </c>
      <c r="AF31" s="54">
        <v>1</v>
      </c>
      <c r="AG31" s="54">
        <v>1</v>
      </c>
      <c r="AH31" s="54">
        <v>4</v>
      </c>
      <c r="AI31" s="55">
        <f t="shared" ref="AI31:AI32" si="15">+IF($D31="Porcentaje",IF(AND(AF31&lt;&gt;"",AG31="",AH31=""),AF31,IF(AND(AF31&lt;&gt;"",AG31&lt;&gt;"",AH31=""),AG31,IF(AND(AF31&lt;&gt;"",AG31&lt;&gt;"",AH31&lt;&gt;""),AH31,0))),SUM(AF31:AH31))</f>
        <v>6</v>
      </c>
      <c r="AJ31" s="55">
        <f t="shared" ref="AJ31:AJ32" si="16">+IFERROR(IF(D31="Porcentaje",IF(AND(COUNT(T31:V31)&gt;=0,COUNT(X31:Z31)=0,COUNT(AB31:AD31)=0,COUNT(AF31:AH31)=0),W31,IF(AND(COUNT(T31:V31)&gt;=1,COUNT(X31:Z31)&gt;=1,COUNT(AB31:AD31)=0,COUNT(AF31:AH31)=0),AA31,IF(AND(COUNT(T31:V31)&gt;=1,COUNT(X31:Z31)&gt;=1,COUNT(AB31:AD31)&gt;=1,COUNT(AF31:AH31)=0),AE31,IF(AND(COUNT(T31:V31)&gt;=1,COUNT(X31:Z31)&gt;=1,COUNT(AB31:AD31)&gt;=1,COUNT(AF31:AH31)&gt;=1),AI31,"-")))),SUM(W31,AA31,AE31,AI31)),"-")</f>
        <v>20</v>
      </c>
    </row>
    <row r="32" spans="1:36" s="10" customFormat="1" ht="51.75" thickBot="1" x14ac:dyDescent="0.25">
      <c r="A32" s="484"/>
      <c r="B32" s="41" t="s">
        <v>173</v>
      </c>
      <c r="C32" s="56" t="s">
        <v>174</v>
      </c>
      <c r="D32" s="21" t="s">
        <v>83</v>
      </c>
      <c r="E32" s="52">
        <f t="shared" si="0"/>
        <v>10</v>
      </c>
      <c r="F32" s="43" t="s">
        <v>84</v>
      </c>
      <c r="G32" s="44" t="s">
        <v>175</v>
      </c>
      <c r="H32" s="53">
        <v>1</v>
      </c>
      <c r="I32" s="53">
        <v>3</v>
      </c>
      <c r="J32" s="53">
        <v>1</v>
      </c>
      <c r="K32" s="53">
        <v>5</v>
      </c>
      <c r="L32" s="46">
        <v>834732.83566905686</v>
      </c>
      <c r="M32" s="486"/>
      <c r="N32" s="47" t="s">
        <v>167</v>
      </c>
      <c r="O32" s="44" t="s">
        <v>176</v>
      </c>
      <c r="P32" s="48"/>
      <c r="Q32" s="49"/>
      <c r="R32" s="41" t="s">
        <v>173</v>
      </c>
      <c r="S32" s="56" t="s">
        <v>174</v>
      </c>
      <c r="T32" s="54">
        <v>0</v>
      </c>
      <c r="U32" s="54">
        <v>1</v>
      </c>
      <c r="V32" s="54">
        <v>0</v>
      </c>
      <c r="W32" s="55">
        <f t="shared" si="12"/>
        <v>1</v>
      </c>
      <c r="X32" s="54">
        <v>0</v>
      </c>
      <c r="Y32" s="54">
        <v>3</v>
      </c>
      <c r="Z32" s="54">
        <v>0</v>
      </c>
      <c r="AA32" s="55">
        <f t="shared" si="13"/>
        <v>3</v>
      </c>
      <c r="AB32" s="54">
        <v>0</v>
      </c>
      <c r="AC32" s="54">
        <v>1</v>
      </c>
      <c r="AD32" s="54">
        <v>0</v>
      </c>
      <c r="AE32" s="55">
        <f t="shared" si="14"/>
        <v>1</v>
      </c>
      <c r="AF32" s="54">
        <v>2</v>
      </c>
      <c r="AG32" s="54">
        <v>0</v>
      </c>
      <c r="AH32" s="54">
        <v>3</v>
      </c>
      <c r="AI32" s="55">
        <f t="shared" si="15"/>
        <v>5</v>
      </c>
      <c r="AJ32" s="55">
        <f t="shared" si="16"/>
        <v>10</v>
      </c>
    </row>
    <row r="33" spans="1:36" s="10" customFormat="1" ht="90" thickBot="1" x14ac:dyDescent="0.25">
      <c r="A33" s="485"/>
      <c r="B33" s="41" t="s">
        <v>177</v>
      </c>
      <c r="C33" s="41" t="s">
        <v>178</v>
      </c>
      <c r="D33" s="21" t="s">
        <v>158</v>
      </c>
      <c r="E33" s="42">
        <f t="shared" si="0"/>
        <v>1</v>
      </c>
      <c r="F33" s="43" t="s">
        <v>84</v>
      </c>
      <c r="G33" s="44" t="s">
        <v>179</v>
      </c>
      <c r="H33" s="45">
        <v>1</v>
      </c>
      <c r="I33" s="45">
        <v>1</v>
      </c>
      <c r="J33" s="45">
        <v>1</v>
      </c>
      <c r="K33" s="45">
        <v>1</v>
      </c>
      <c r="L33" s="46">
        <v>1252099.253503585</v>
      </c>
      <c r="M33" s="486"/>
      <c r="N33" s="47" t="s">
        <v>167</v>
      </c>
      <c r="O33" s="44" t="s">
        <v>180</v>
      </c>
      <c r="P33" s="48"/>
      <c r="Q33" s="49"/>
      <c r="R33" s="41" t="s">
        <v>177</v>
      </c>
      <c r="S33" s="41" t="s">
        <v>178</v>
      </c>
      <c r="T33" s="50">
        <v>1</v>
      </c>
      <c r="U33" s="50">
        <v>1</v>
      </c>
      <c r="V33" s="50">
        <v>1</v>
      </c>
      <c r="W33" s="51">
        <v>1</v>
      </c>
      <c r="X33" s="50">
        <v>1</v>
      </c>
      <c r="Y33" s="50">
        <v>1</v>
      </c>
      <c r="Z33" s="50">
        <v>1</v>
      </c>
      <c r="AA33" s="51">
        <v>1</v>
      </c>
      <c r="AB33" s="50">
        <v>1</v>
      </c>
      <c r="AC33" s="50">
        <v>1</v>
      </c>
      <c r="AD33" s="50">
        <v>1</v>
      </c>
      <c r="AE33" s="51">
        <v>1</v>
      </c>
      <c r="AF33" s="50">
        <v>1</v>
      </c>
      <c r="AG33" s="50">
        <v>1</v>
      </c>
      <c r="AH33" s="50">
        <v>1</v>
      </c>
      <c r="AI33" s="51">
        <v>1</v>
      </c>
      <c r="AJ33" s="51">
        <v>1</v>
      </c>
    </row>
    <row r="34" spans="1:36" s="10" customFormat="1" x14ac:dyDescent="0.2">
      <c r="E34" s="57"/>
      <c r="H34" s="57"/>
      <c r="I34" s="57"/>
      <c r="J34" s="57"/>
      <c r="K34" s="57"/>
      <c r="L34" s="57"/>
      <c r="Q34" s="2"/>
      <c r="T34" s="57"/>
      <c r="U34" s="57"/>
      <c r="V34" s="57"/>
      <c r="W34" s="57"/>
      <c r="X34" s="57"/>
      <c r="Y34" s="57"/>
      <c r="Z34" s="57"/>
      <c r="AA34" s="57"/>
      <c r="AB34" s="57"/>
      <c r="AC34" s="57"/>
      <c r="AD34" s="57"/>
      <c r="AE34" s="57"/>
      <c r="AF34" s="57"/>
      <c r="AG34" s="57"/>
      <c r="AH34" s="57"/>
      <c r="AI34" s="57"/>
      <c r="AJ34" s="57"/>
    </row>
    <row r="35" spans="1:36" s="10" customFormat="1" x14ac:dyDescent="0.2">
      <c r="E35" s="57"/>
      <c r="H35" s="57"/>
      <c r="I35" s="57"/>
      <c r="J35" s="57"/>
      <c r="K35" s="57"/>
      <c r="L35" s="57"/>
      <c r="Q35" s="2"/>
      <c r="T35" s="57"/>
      <c r="U35" s="57"/>
      <c r="V35" s="57"/>
      <c r="W35" s="57"/>
      <c r="X35" s="57"/>
      <c r="Y35" s="57"/>
      <c r="Z35" s="57"/>
      <c r="AA35" s="57"/>
      <c r="AB35" s="57"/>
      <c r="AC35" s="57"/>
      <c r="AD35" s="57"/>
      <c r="AE35" s="57"/>
      <c r="AF35" s="57"/>
      <c r="AG35" s="57"/>
      <c r="AH35" s="57"/>
      <c r="AI35" s="57"/>
      <c r="AJ35" s="57"/>
    </row>
    <row r="36" spans="1:36" s="10" customFormat="1" x14ac:dyDescent="0.2">
      <c r="E36" s="57"/>
      <c r="H36" s="57"/>
      <c r="I36" s="57"/>
      <c r="J36" s="57"/>
      <c r="K36" s="57"/>
      <c r="L36" s="57"/>
      <c r="Q36" s="2"/>
      <c r="T36" s="57"/>
      <c r="U36" s="57"/>
      <c r="V36" s="57"/>
      <c r="W36" s="57"/>
      <c r="X36" s="57"/>
      <c r="Y36" s="57"/>
      <c r="Z36" s="57"/>
      <c r="AA36" s="57"/>
      <c r="AB36" s="57"/>
      <c r="AC36" s="57"/>
      <c r="AD36" s="57"/>
      <c r="AE36" s="57"/>
      <c r="AF36" s="57"/>
      <c r="AG36" s="57"/>
      <c r="AH36" s="57"/>
      <c r="AI36" s="57"/>
      <c r="AJ36" s="57"/>
    </row>
    <row r="37" spans="1:36" s="10" customFormat="1" x14ac:dyDescent="0.2">
      <c r="E37" s="57"/>
      <c r="H37" s="57"/>
      <c r="I37" s="57"/>
      <c r="J37" s="57"/>
      <c r="K37" s="57"/>
      <c r="L37" s="57"/>
      <c r="Q37" s="2"/>
      <c r="T37" s="57"/>
      <c r="U37" s="57"/>
      <c r="V37" s="57"/>
      <c r="W37" s="57"/>
      <c r="X37" s="57"/>
      <c r="Y37" s="57"/>
      <c r="Z37" s="57"/>
      <c r="AA37" s="57"/>
      <c r="AB37" s="57"/>
      <c r="AC37" s="57"/>
      <c r="AD37" s="57"/>
      <c r="AE37" s="57"/>
      <c r="AF37" s="57"/>
      <c r="AG37" s="57"/>
      <c r="AH37" s="57"/>
      <c r="AI37" s="57"/>
      <c r="AJ37" s="57"/>
    </row>
    <row r="38" spans="1:36" s="10" customFormat="1" x14ac:dyDescent="0.2">
      <c r="E38" s="57"/>
      <c r="H38" s="57"/>
      <c r="I38" s="57"/>
      <c r="J38" s="57"/>
      <c r="K38" s="57"/>
      <c r="L38" s="57"/>
      <c r="Q38" s="2"/>
      <c r="T38" s="57"/>
      <c r="U38" s="57"/>
      <c r="V38" s="57"/>
      <c r="W38" s="57"/>
      <c r="X38" s="57"/>
      <c r="Y38" s="57"/>
      <c r="Z38" s="57"/>
      <c r="AA38" s="57"/>
      <c r="AB38" s="57"/>
      <c r="AC38" s="57"/>
      <c r="AD38" s="57"/>
      <c r="AE38" s="57"/>
      <c r="AF38" s="57"/>
      <c r="AG38" s="57"/>
      <c r="AH38" s="57"/>
      <c r="AI38" s="57"/>
      <c r="AJ38" s="57"/>
    </row>
    <row r="39" spans="1:36" s="10" customFormat="1" x14ac:dyDescent="0.2">
      <c r="E39" s="57"/>
      <c r="H39" s="57"/>
      <c r="I39" s="57"/>
      <c r="J39" s="57"/>
      <c r="K39" s="57"/>
      <c r="L39" s="57"/>
      <c r="Q39" s="2"/>
      <c r="T39" s="57"/>
      <c r="U39" s="57"/>
      <c r="V39" s="57"/>
      <c r="W39" s="57"/>
      <c r="X39" s="57"/>
      <c r="Y39" s="57"/>
      <c r="Z39" s="57"/>
      <c r="AA39" s="57"/>
      <c r="AB39" s="57"/>
      <c r="AC39" s="57"/>
      <c r="AD39" s="57"/>
      <c r="AE39" s="57"/>
      <c r="AF39" s="57"/>
      <c r="AG39" s="57"/>
      <c r="AH39" s="57"/>
      <c r="AI39" s="57"/>
      <c r="AJ39" s="57"/>
    </row>
    <row r="40" spans="1:36" s="10" customFormat="1" x14ac:dyDescent="0.2">
      <c r="E40" s="57"/>
      <c r="H40" s="57"/>
      <c r="I40" s="57"/>
      <c r="J40" s="57"/>
      <c r="K40" s="57"/>
      <c r="L40" s="57"/>
      <c r="Q40" s="2"/>
      <c r="T40" s="57"/>
      <c r="U40" s="57"/>
      <c r="V40" s="57"/>
      <c r="W40" s="57"/>
      <c r="X40" s="57"/>
      <c r="Y40" s="57"/>
      <c r="Z40" s="57"/>
      <c r="AA40" s="57"/>
      <c r="AB40" s="57"/>
      <c r="AC40" s="57"/>
      <c r="AD40" s="57"/>
      <c r="AE40" s="57"/>
      <c r="AF40" s="57"/>
      <c r="AG40" s="57"/>
      <c r="AH40" s="57"/>
      <c r="AI40" s="57"/>
      <c r="AJ40" s="57"/>
    </row>
  </sheetData>
  <mergeCells count="28">
    <mergeCell ref="A8:P8"/>
    <mergeCell ref="A5:P5"/>
    <mergeCell ref="A6:E6"/>
    <mergeCell ref="F6:J6"/>
    <mergeCell ref="K6:P6"/>
    <mergeCell ref="A7:P7"/>
    <mergeCell ref="A9:P10"/>
    <mergeCell ref="A11:P12"/>
    <mergeCell ref="R11:AJ12"/>
    <mergeCell ref="A13:A14"/>
    <mergeCell ref="B13:F13"/>
    <mergeCell ref="G13:G14"/>
    <mergeCell ref="H13:K13"/>
    <mergeCell ref="L13:L14"/>
    <mergeCell ref="M13:M14"/>
    <mergeCell ref="N13:N14"/>
    <mergeCell ref="AF13:AI13"/>
    <mergeCell ref="AJ13:AJ14"/>
    <mergeCell ref="P13:P14"/>
    <mergeCell ref="R13:S13"/>
    <mergeCell ref="T13:W13"/>
    <mergeCell ref="X13:AA13"/>
    <mergeCell ref="AB13:AE13"/>
    <mergeCell ref="A16:A20"/>
    <mergeCell ref="A21:A24"/>
    <mergeCell ref="A30:A33"/>
    <mergeCell ref="M30:M33"/>
    <mergeCell ref="O13:O14"/>
  </mergeCells>
  <dataValidations count="3">
    <dataValidation type="list" allowBlank="1" showInputMessage="1" showErrorMessage="1" sqref="F30:F33" xr:uid="{7067592B-2F2F-4BF0-BAA2-A7CBA2B9AE8C}">
      <formula1>"A,B,C"</formula1>
      <formula2>0</formula2>
    </dataValidation>
    <dataValidation type="list" allowBlank="1" showInputMessage="1" showErrorMessage="1" sqref="D15:D33" xr:uid="{B665A1D2-A65B-4B16-A096-3C87D4164264}">
      <formula1>"Unidad,Porcentaje,Monetario"</formula1>
    </dataValidation>
    <dataValidation type="list" allowBlank="1" showInputMessage="1" showErrorMessage="1" sqref="F15:F29" xr:uid="{1092DE7A-05D0-46DE-918C-6FF5774EDCB7}">
      <formula1>"A,B,C"</formula1>
    </dataValidation>
  </dataValidations>
  <pageMargins left="0.95" right="0.32990000000000003" top="1.38E-2" bottom="0.77359999999999995" header="0.37009999999999998" footer="0.37990000000000002"/>
  <pageSetup paperSize="5" scale="37"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2350B-57B1-4681-A508-AEEF68176DBB}">
  <sheetPr codeName="Hoja5">
    <pageSetUpPr fitToPage="1"/>
  </sheetPr>
  <dimension ref="A7:AMJ40"/>
  <sheetViews>
    <sheetView showGridLines="0" zoomScale="70" zoomScaleNormal="70" zoomScaleSheetLayoutView="33" workbookViewId="0">
      <selection activeCell="A16" sqref="A16:A17"/>
    </sheetView>
  </sheetViews>
  <sheetFormatPr baseColWidth="10" defaultColWidth="12.140625" defaultRowHeight="12" x14ac:dyDescent="0.2"/>
  <cols>
    <col min="1" max="1" width="21.5703125" style="58" bestFit="1" customWidth="1"/>
    <col min="2" max="2" width="40.42578125" style="58" customWidth="1"/>
    <col min="3" max="3" width="29.28515625" style="58" customWidth="1"/>
    <col min="4" max="4" width="15.7109375" style="58" customWidth="1"/>
    <col min="5" max="5" width="7.28515625" style="58" customWidth="1"/>
    <col min="6" max="6" width="12" style="58" customWidth="1"/>
    <col min="7" max="7" width="33.7109375" style="58" customWidth="1"/>
    <col min="8" max="11" width="13.85546875" style="58" customWidth="1"/>
    <col min="12" max="12" width="25.28515625" style="58" customWidth="1"/>
    <col min="13" max="14" width="31" style="58" customWidth="1"/>
    <col min="15" max="15" width="31.42578125" style="58" customWidth="1"/>
    <col min="16" max="16" width="33.28515625" style="58" customWidth="1"/>
    <col min="17" max="17" width="16.7109375" style="59" customWidth="1"/>
    <col min="18" max="18" width="27.28515625" style="58" customWidth="1"/>
    <col min="19" max="19" width="27.7109375" style="58" customWidth="1"/>
    <col min="20" max="36" width="12" style="58" customWidth="1"/>
    <col min="37" max="37" width="13.5703125" style="58" customWidth="1"/>
    <col min="38" max="1024" width="12.140625" style="58"/>
    <col min="1025" max="16384" width="12.140625" style="59"/>
  </cols>
  <sheetData>
    <row r="7" spans="1:37" ht="12.75" thickBot="1" x14ac:dyDescent="0.25"/>
    <row r="8" spans="1:37" s="58" customFormat="1" ht="24.75" customHeight="1" thickBot="1" x14ac:dyDescent="0.3">
      <c r="A8" s="543" t="s">
        <v>32</v>
      </c>
      <c r="B8" s="543"/>
      <c r="C8" s="543"/>
      <c r="D8" s="543"/>
      <c r="E8" s="543"/>
      <c r="F8" s="543"/>
      <c r="G8" s="543"/>
      <c r="H8" s="543"/>
      <c r="I8" s="543"/>
      <c r="J8" s="543"/>
      <c r="K8" s="543"/>
      <c r="L8" s="543"/>
      <c r="M8" s="543"/>
      <c r="N8" s="543"/>
      <c r="O8" s="543"/>
      <c r="P8" s="543"/>
    </row>
    <row r="9" spans="1:37" s="58" customFormat="1" ht="108.75" customHeight="1" thickBot="1" x14ac:dyDescent="0.3">
      <c r="A9" s="544" t="s">
        <v>181</v>
      </c>
      <c r="B9" s="544"/>
      <c r="C9" s="544"/>
      <c r="D9" s="544"/>
      <c r="E9" s="544"/>
      <c r="F9" s="544" t="s">
        <v>182</v>
      </c>
      <c r="G9" s="544"/>
      <c r="H9" s="544"/>
      <c r="I9" s="544"/>
      <c r="J9" s="544"/>
      <c r="K9" s="544" t="s">
        <v>183</v>
      </c>
      <c r="L9" s="544"/>
      <c r="M9" s="544"/>
      <c r="N9" s="544"/>
      <c r="O9" s="544"/>
      <c r="P9" s="544"/>
    </row>
    <row r="10" spans="1:37" ht="16.5" thickBot="1" x14ac:dyDescent="0.25">
      <c r="A10" s="545" t="s">
        <v>36</v>
      </c>
      <c r="B10" s="545"/>
      <c r="C10" s="545"/>
      <c r="D10" s="545"/>
      <c r="E10" s="545"/>
      <c r="F10" s="545"/>
      <c r="G10" s="545"/>
      <c r="H10" s="545"/>
      <c r="I10" s="545"/>
      <c r="J10" s="545"/>
      <c r="K10" s="545"/>
      <c r="L10" s="545"/>
      <c r="M10" s="545"/>
      <c r="N10" s="545"/>
      <c r="O10" s="545"/>
      <c r="P10" s="545"/>
    </row>
    <row r="11" spans="1:37" s="60" customFormat="1" ht="23.25" customHeight="1" x14ac:dyDescent="0.25">
      <c r="A11" s="542" t="s">
        <v>184</v>
      </c>
      <c r="B11" s="542"/>
      <c r="C11" s="542"/>
      <c r="D11" s="542"/>
      <c r="E11" s="542"/>
      <c r="F11" s="542"/>
      <c r="G11" s="542"/>
      <c r="H11" s="542"/>
      <c r="I11" s="542"/>
      <c r="J11" s="542"/>
      <c r="K11" s="542"/>
      <c r="L11" s="542"/>
      <c r="M11" s="542"/>
      <c r="N11" s="542"/>
      <c r="O11" s="542"/>
      <c r="P11" s="542"/>
    </row>
    <row r="12" spans="1:37" s="60" customFormat="1" ht="20.100000000000001" customHeight="1" thickBot="1" x14ac:dyDescent="0.3">
      <c r="A12" s="538" t="s">
        <v>38</v>
      </c>
      <c r="B12" s="538"/>
      <c r="C12" s="538"/>
      <c r="D12" s="538"/>
      <c r="E12" s="538"/>
      <c r="F12" s="538"/>
      <c r="G12" s="538"/>
      <c r="H12" s="538"/>
      <c r="I12" s="538"/>
      <c r="J12" s="538"/>
      <c r="K12" s="538"/>
      <c r="L12" s="538"/>
      <c r="M12" s="538"/>
      <c r="N12" s="538"/>
      <c r="O12" s="538"/>
      <c r="P12" s="538"/>
    </row>
    <row r="13" spans="1:37" s="60" customFormat="1" ht="20.100000000000001" customHeight="1" thickBot="1" x14ac:dyDescent="0.3">
      <c r="A13" s="538"/>
      <c r="B13" s="538"/>
      <c r="C13" s="538"/>
      <c r="D13" s="538"/>
      <c r="E13" s="538"/>
      <c r="F13" s="538"/>
      <c r="G13" s="538"/>
      <c r="H13" s="538"/>
      <c r="I13" s="538"/>
      <c r="J13" s="538"/>
      <c r="K13" s="538"/>
      <c r="L13" s="538"/>
      <c r="M13" s="538"/>
      <c r="N13" s="538"/>
      <c r="O13" s="538"/>
      <c r="P13" s="538"/>
    </row>
    <row r="14" spans="1:37" s="60" customFormat="1" ht="14.45" customHeight="1" thickBot="1" x14ac:dyDescent="0.3">
      <c r="A14" s="539" t="s">
        <v>39</v>
      </c>
      <c r="B14" s="539"/>
      <c r="C14" s="539"/>
      <c r="D14" s="539"/>
      <c r="E14" s="539"/>
      <c r="F14" s="539"/>
      <c r="G14" s="539"/>
      <c r="H14" s="539"/>
      <c r="I14" s="539"/>
      <c r="J14" s="539"/>
      <c r="K14" s="539"/>
      <c r="L14" s="539"/>
      <c r="M14" s="539"/>
      <c r="N14" s="539"/>
      <c r="O14" s="539"/>
      <c r="P14" s="539"/>
      <c r="R14" s="537" t="s">
        <v>40</v>
      </c>
      <c r="S14" s="537"/>
      <c r="T14" s="537"/>
      <c r="U14" s="537"/>
      <c r="V14" s="537"/>
      <c r="W14" s="537"/>
      <c r="X14" s="537"/>
      <c r="Y14" s="537"/>
      <c r="Z14" s="537"/>
      <c r="AA14" s="537"/>
      <c r="AB14" s="537"/>
      <c r="AC14" s="537"/>
      <c r="AD14" s="537"/>
      <c r="AE14" s="537"/>
      <c r="AF14" s="537"/>
      <c r="AG14" s="537"/>
      <c r="AH14" s="537"/>
      <c r="AI14" s="537"/>
      <c r="AJ14" s="537"/>
      <c r="AK14" s="61"/>
    </row>
    <row r="15" spans="1:37" s="60" customFormat="1" ht="15" customHeight="1" thickBot="1" x14ac:dyDescent="0.3">
      <c r="A15" s="539"/>
      <c r="B15" s="539"/>
      <c r="C15" s="539"/>
      <c r="D15" s="539"/>
      <c r="E15" s="539"/>
      <c r="F15" s="539"/>
      <c r="G15" s="539"/>
      <c r="H15" s="539"/>
      <c r="I15" s="539"/>
      <c r="J15" s="539"/>
      <c r="K15" s="539"/>
      <c r="L15" s="539"/>
      <c r="M15" s="539"/>
      <c r="N15" s="539"/>
      <c r="O15" s="539"/>
      <c r="P15" s="539"/>
      <c r="R15" s="537"/>
      <c r="S15" s="537"/>
      <c r="T15" s="537"/>
      <c r="U15" s="537"/>
      <c r="V15" s="537"/>
      <c r="W15" s="537"/>
      <c r="X15" s="537"/>
      <c r="Y15" s="537"/>
      <c r="Z15" s="537"/>
      <c r="AA15" s="537"/>
      <c r="AB15" s="537"/>
      <c r="AC15" s="537"/>
      <c r="AD15" s="537"/>
      <c r="AE15" s="537"/>
      <c r="AF15" s="537"/>
      <c r="AG15" s="537"/>
      <c r="AH15" s="537"/>
      <c r="AI15" s="537"/>
      <c r="AJ15" s="537"/>
      <c r="AK15" s="61"/>
    </row>
    <row r="16" spans="1:37" ht="47.25" customHeight="1" thickBot="1" x14ac:dyDescent="0.25">
      <c r="A16" s="540" t="s">
        <v>41</v>
      </c>
      <c r="B16" s="536" t="s">
        <v>42</v>
      </c>
      <c r="C16" s="536"/>
      <c r="D16" s="536"/>
      <c r="E16" s="536"/>
      <c r="F16" s="536"/>
      <c r="G16" s="536" t="s">
        <v>43</v>
      </c>
      <c r="H16" s="536" t="s">
        <v>44</v>
      </c>
      <c r="I16" s="536"/>
      <c r="J16" s="536"/>
      <c r="K16" s="536"/>
      <c r="L16" s="536" t="s">
        <v>46</v>
      </c>
      <c r="M16" s="541" t="s">
        <v>45</v>
      </c>
      <c r="N16" s="536" t="s">
        <v>47</v>
      </c>
      <c r="O16" s="536" t="s">
        <v>48</v>
      </c>
      <c r="P16" s="537" t="s">
        <v>49</v>
      </c>
      <c r="Q16" s="62"/>
      <c r="R16" s="535" t="s">
        <v>42</v>
      </c>
      <c r="S16" s="535"/>
      <c r="T16" s="534" t="s">
        <v>50</v>
      </c>
      <c r="U16" s="534"/>
      <c r="V16" s="534"/>
      <c r="W16" s="534"/>
      <c r="X16" s="534" t="s">
        <v>51</v>
      </c>
      <c r="Y16" s="534"/>
      <c r="Z16" s="534"/>
      <c r="AA16" s="534"/>
      <c r="AB16" s="534" t="s">
        <v>52</v>
      </c>
      <c r="AC16" s="534"/>
      <c r="AD16" s="534"/>
      <c r="AE16" s="534"/>
      <c r="AF16" s="534" t="s">
        <v>53</v>
      </c>
      <c r="AG16" s="534"/>
      <c r="AH16" s="534"/>
      <c r="AI16" s="534"/>
      <c r="AJ16" s="535" t="s">
        <v>54</v>
      </c>
    </row>
    <row r="17" spans="1:36" s="60" customFormat="1" ht="63" customHeight="1" thickBot="1" x14ac:dyDescent="0.3">
      <c r="A17" s="540"/>
      <c r="B17" s="63" t="s">
        <v>55</v>
      </c>
      <c r="C17" s="63" t="s">
        <v>56</v>
      </c>
      <c r="D17" s="63" t="s">
        <v>57</v>
      </c>
      <c r="E17" s="63" t="s">
        <v>58</v>
      </c>
      <c r="F17" s="63" t="s">
        <v>59</v>
      </c>
      <c r="G17" s="536"/>
      <c r="H17" s="63" t="s">
        <v>60</v>
      </c>
      <c r="I17" s="63" t="s">
        <v>61</v>
      </c>
      <c r="J17" s="63" t="s">
        <v>62</v>
      </c>
      <c r="K17" s="63" t="s">
        <v>63</v>
      </c>
      <c r="L17" s="536"/>
      <c r="M17" s="536"/>
      <c r="N17" s="536"/>
      <c r="O17" s="536"/>
      <c r="P17" s="537"/>
      <c r="Q17" s="64"/>
      <c r="R17" s="63" t="s">
        <v>55</v>
      </c>
      <c r="S17" s="63" t="s">
        <v>56</v>
      </c>
      <c r="T17" s="65" t="s">
        <v>64</v>
      </c>
      <c r="U17" s="65" t="s">
        <v>65</v>
      </c>
      <c r="V17" s="65" t="s">
        <v>66</v>
      </c>
      <c r="W17" s="63" t="s">
        <v>67</v>
      </c>
      <c r="X17" s="65" t="s">
        <v>68</v>
      </c>
      <c r="Y17" s="65" t="s">
        <v>69</v>
      </c>
      <c r="Z17" s="65" t="s">
        <v>70</v>
      </c>
      <c r="AA17" s="63" t="s">
        <v>71</v>
      </c>
      <c r="AB17" s="65" t="s">
        <v>72</v>
      </c>
      <c r="AC17" s="65" t="s">
        <v>73</v>
      </c>
      <c r="AD17" s="65" t="s">
        <v>74</v>
      </c>
      <c r="AE17" s="63" t="s">
        <v>75</v>
      </c>
      <c r="AF17" s="65" t="s">
        <v>76</v>
      </c>
      <c r="AG17" s="65" t="s">
        <v>77</v>
      </c>
      <c r="AH17" s="65" t="s">
        <v>78</v>
      </c>
      <c r="AI17" s="63" t="s">
        <v>79</v>
      </c>
      <c r="AJ17" s="535"/>
    </row>
    <row r="18" spans="1:36" s="60" customFormat="1" ht="99.95" customHeight="1" thickBot="1" x14ac:dyDescent="0.3">
      <c r="A18" s="532" t="s">
        <v>185</v>
      </c>
      <c r="B18" s="67" t="s">
        <v>186</v>
      </c>
      <c r="C18" s="67" t="s">
        <v>187</v>
      </c>
      <c r="D18" s="68" t="s">
        <v>83</v>
      </c>
      <c r="E18" s="69">
        <f t="shared" ref="E18:E27" si="0">AJ18</f>
        <v>4</v>
      </c>
      <c r="F18" s="70" t="s">
        <v>84</v>
      </c>
      <c r="G18" s="66" t="s">
        <v>188</v>
      </c>
      <c r="H18" s="69">
        <f t="shared" ref="H18:H39" si="1">+W18</f>
        <v>1</v>
      </c>
      <c r="I18" s="69">
        <f t="shared" ref="I18:I39" si="2">+AA18</f>
        <v>1</v>
      </c>
      <c r="J18" s="69">
        <f t="shared" ref="J18:J39" si="3">+AE18</f>
        <v>1</v>
      </c>
      <c r="K18" s="69">
        <f t="shared" ref="K18:K39" si="4">+AI18</f>
        <v>1</v>
      </c>
      <c r="L18" s="533" t="s">
        <v>189</v>
      </c>
      <c r="M18" s="71">
        <v>231984.36981263492</v>
      </c>
      <c r="N18" s="67" t="s">
        <v>190</v>
      </c>
      <c r="O18" s="66" t="s">
        <v>191</v>
      </c>
      <c r="P18" s="66" t="s">
        <v>192</v>
      </c>
      <c r="Q18" s="72"/>
      <c r="R18" s="67" t="s">
        <v>186</v>
      </c>
      <c r="S18" s="67" t="s">
        <v>187</v>
      </c>
      <c r="T18" s="67">
        <v>0</v>
      </c>
      <c r="U18" s="67">
        <v>0</v>
      </c>
      <c r="V18" s="67">
        <v>1</v>
      </c>
      <c r="W18" s="73">
        <f t="shared" ref="W18:W39" si="5">+IF($D18="Porcentaje",IF(AND(T18&lt;&gt;"",U18="",V18=""),T18,IF(AND(T18&lt;&gt;"",U18&lt;&gt;"",V18=""),U18,IF(AND(T18&lt;&gt;"",U18&lt;&gt;"",V18&lt;&gt;""),V18,0))),SUM(T18:V18))</f>
        <v>1</v>
      </c>
      <c r="X18" s="67">
        <v>0</v>
      </c>
      <c r="Y18" s="67">
        <v>0</v>
      </c>
      <c r="Z18" s="67">
        <v>1</v>
      </c>
      <c r="AA18" s="73">
        <f t="shared" ref="AA18:AA39" si="6">+IF($D18="Porcentaje",IF(AND(X18&lt;&gt;"",Y18="",Z18=""),X18,IF(AND(X18&lt;&gt;"",Y18&lt;&gt;"",Z18=""),Y18,IF(AND(X18&lt;&gt;"",Y18&lt;&gt;"",Z18&lt;&gt;""),Z18,0))),SUM(X18:Z18))</f>
        <v>1</v>
      </c>
      <c r="AB18" s="67">
        <v>0</v>
      </c>
      <c r="AC18" s="67">
        <v>0</v>
      </c>
      <c r="AD18" s="67">
        <v>1</v>
      </c>
      <c r="AE18" s="73">
        <f t="shared" ref="AE18:AE39" si="7">+IF($D18="Porcentaje",IF(AND(AB18&lt;&gt;"",AC18="",AD18=""),AB18,IF(AND(AB18&lt;&gt;"",AC18&lt;&gt;"",AD18=""),AC18,IF(AND(AB18&lt;&gt;"",AC18&lt;&gt;"",AD18&lt;&gt;""),AD18,0))),SUM(AB18:AD18))</f>
        <v>1</v>
      </c>
      <c r="AF18" s="67">
        <v>0</v>
      </c>
      <c r="AG18" s="67">
        <v>0</v>
      </c>
      <c r="AH18" s="67">
        <v>1</v>
      </c>
      <c r="AI18" s="73">
        <f t="shared" ref="AI18:AI39" si="8">+IF($D18="Porcentaje",IF(AND(AF18&lt;&gt;"",AG18="",AH18=""),AF18,IF(AND(AF18&lt;&gt;"",AG18&lt;&gt;"",AH18=""),AG18,IF(AND(AF18&lt;&gt;"",AG18&lt;&gt;"",AH18&lt;&gt;""),AH18,0))),SUM(AF18:AH18))</f>
        <v>1</v>
      </c>
      <c r="AJ18" s="73">
        <f t="shared" ref="AJ18:AJ39" si="9">+IFERROR(IF(D18="Porcentaje",IF(AND(COUNT(T18:V18)&gt;=0,COUNT(X18:Z18)=0,COUNT(AB18:AD18)=0,COUNT(AF18:AH18)=0),W18,IF(AND(COUNT(T18:V18)&gt;=1,COUNT(X18:Z18)&gt;=1,COUNT(AB18:AD18)=0,COUNT(AF18:AH18)=0),AA18,IF(AND(COUNT(T18:V18)&gt;=1,COUNT(X18:Z18)&gt;=1,COUNT(AB18:AD18)&gt;=1,COUNT(AF18:AH18)=0),AE18,IF(AND(COUNT(T18:V18)&gt;=1,COUNT(X18:Z18)&gt;=1,COUNT(AB18:AD18)&gt;=1,COUNT(AF18:AH18)&gt;=1),AI18,"-")))),SUM(W18,AA18,AE18,AI18)),"-")</f>
        <v>4</v>
      </c>
    </row>
    <row r="19" spans="1:36" s="60" customFormat="1" ht="99.95" customHeight="1" thickBot="1" x14ac:dyDescent="0.3">
      <c r="A19" s="532"/>
      <c r="B19" s="67" t="s">
        <v>193</v>
      </c>
      <c r="C19" s="67" t="s">
        <v>194</v>
      </c>
      <c r="D19" s="68" t="s">
        <v>83</v>
      </c>
      <c r="E19" s="69">
        <f t="shared" si="0"/>
        <v>4</v>
      </c>
      <c r="F19" s="70" t="s">
        <v>84</v>
      </c>
      <c r="G19" s="66" t="s">
        <v>195</v>
      </c>
      <c r="H19" s="69">
        <f t="shared" si="1"/>
        <v>1</v>
      </c>
      <c r="I19" s="69">
        <f t="shared" si="2"/>
        <v>1</v>
      </c>
      <c r="J19" s="69">
        <f t="shared" si="3"/>
        <v>1</v>
      </c>
      <c r="K19" s="69">
        <f t="shared" si="4"/>
        <v>1</v>
      </c>
      <c r="L19" s="533"/>
      <c r="M19" s="71">
        <v>2111057.7652949779</v>
      </c>
      <c r="N19" s="67" t="s">
        <v>190</v>
      </c>
      <c r="O19" s="66" t="s">
        <v>196</v>
      </c>
      <c r="P19" s="66" t="s">
        <v>192</v>
      </c>
      <c r="Q19" s="72"/>
      <c r="R19" s="67" t="s">
        <v>193</v>
      </c>
      <c r="S19" s="67" t="s">
        <v>194</v>
      </c>
      <c r="T19" s="67">
        <v>0</v>
      </c>
      <c r="U19" s="67">
        <v>0</v>
      </c>
      <c r="V19" s="67">
        <v>1</v>
      </c>
      <c r="W19" s="73">
        <f t="shared" si="5"/>
        <v>1</v>
      </c>
      <c r="X19" s="67">
        <v>0</v>
      </c>
      <c r="Y19" s="67">
        <v>0</v>
      </c>
      <c r="Z19" s="67">
        <v>1</v>
      </c>
      <c r="AA19" s="73">
        <f t="shared" si="6"/>
        <v>1</v>
      </c>
      <c r="AB19" s="67">
        <v>0</v>
      </c>
      <c r="AC19" s="67">
        <v>0</v>
      </c>
      <c r="AD19" s="67">
        <v>1</v>
      </c>
      <c r="AE19" s="73">
        <f t="shared" si="7"/>
        <v>1</v>
      </c>
      <c r="AF19" s="67">
        <v>0</v>
      </c>
      <c r="AG19" s="67">
        <v>0</v>
      </c>
      <c r="AH19" s="67">
        <v>1</v>
      </c>
      <c r="AI19" s="73">
        <f t="shared" si="8"/>
        <v>1</v>
      </c>
      <c r="AJ19" s="73">
        <f t="shared" si="9"/>
        <v>4</v>
      </c>
    </row>
    <row r="20" spans="1:36" s="58" customFormat="1" ht="110.25" customHeight="1" thickBot="1" x14ac:dyDescent="0.3">
      <c r="A20" s="66" t="s">
        <v>197</v>
      </c>
      <c r="B20" s="67" t="s">
        <v>198</v>
      </c>
      <c r="C20" s="67" t="s">
        <v>199</v>
      </c>
      <c r="D20" s="68" t="s">
        <v>83</v>
      </c>
      <c r="E20" s="69">
        <f t="shared" si="0"/>
        <v>4</v>
      </c>
      <c r="F20" s="70" t="s">
        <v>84</v>
      </c>
      <c r="G20" s="66" t="s">
        <v>200</v>
      </c>
      <c r="H20" s="69">
        <f t="shared" si="1"/>
        <v>1</v>
      </c>
      <c r="I20" s="69">
        <f t="shared" si="2"/>
        <v>1</v>
      </c>
      <c r="J20" s="69">
        <f t="shared" si="3"/>
        <v>1</v>
      </c>
      <c r="K20" s="69">
        <f t="shared" si="4"/>
        <v>1</v>
      </c>
      <c r="L20" s="533"/>
      <c r="M20" s="71">
        <v>150789.84037821271</v>
      </c>
      <c r="N20" s="67" t="s">
        <v>201</v>
      </c>
      <c r="O20" s="66" t="s">
        <v>202</v>
      </c>
      <c r="P20" s="66" t="s">
        <v>203</v>
      </c>
      <c r="Q20" s="72"/>
      <c r="R20" s="67" t="s">
        <v>198</v>
      </c>
      <c r="S20" s="67" t="s">
        <v>204</v>
      </c>
      <c r="T20" s="67">
        <v>0</v>
      </c>
      <c r="U20" s="67">
        <v>0</v>
      </c>
      <c r="V20" s="67">
        <v>1</v>
      </c>
      <c r="W20" s="73">
        <f t="shared" si="5"/>
        <v>1</v>
      </c>
      <c r="X20" s="67">
        <v>0</v>
      </c>
      <c r="Y20" s="67">
        <v>0</v>
      </c>
      <c r="Z20" s="67">
        <v>1</v>
      </c>
      <c r="AA20" s="73">
        <f t="shared" si="6"/>
        <v>1</v>
      </c>
      <c r="AB20" s="67">
        <v>0</v>
      </c>
      <c r="AC20" s="67">
        <v>0</v>
      </c>
      <c r="AD20" s="67">
        <v>1</v>
      </c>
      <c r="AE20" s="73">
        <f t="shared" si="7"/>
        <v>1</v>
      </c>
      <c r="AF20" s="67">
        <v>0</v>
      </c>
      <c r="AG20" s="67">
        <v>0</v>
      </c>
      <c r="AH20" s="67">
        <v>1</v>
      </c>
      <c r="AI20" s="73">
        <f t="shared" si="8"/>
        <v>1</v>
      </c>
      <c r="AJ20" s="73">
        <f t="shared" si="9"/>
        <v>4</v>
      </c>
    </row>
    <row r="21" spans="1:36" s="60" customFormat="1" ht="99.95" customHeight="1" thickBot="1" x14ac:dyDescent="0.3">
      <c r="A21" s="66" t="s">
        <v>205</v>
      </c>
      <c r="B21" s="67" t="s">
        <v>206</v>
      </c>
      <c r="C21" s="67" t="s">
        <v>207</v>
      </c>
      <c r="D21" s="68" t="s">
        <v>83</v>
      </c>
      <c r="E21" s="69">
        <f t="shared" si="0"/>
        <v>12</v>
      </c>
      <c r="F21" s="70" t="s">
        <v>108</v>
      </c>
      <c r="G21" s="74" t="s">
        <v>208</v>
      </c>
      <c r="H21" s="69">
        <f t="shared" si="1"/>
        <v>3</v>
      </c>
      <c r="I21" s="69">
        <f t="shared" si="2"/>
        <v>3</v>
      </c>
      <c r="J21" s="69">
        <f t="shared" si="3"/>
        <v>3</v>
      </c>
      <c r="K21" s="69">
        <f t="shared" si="4"/>
        <v>3</v>
      </c>
      <c r="L21" s="67" t="s">
        <v>209</v>
      </c>
      <c r="M21" s="71">
        <v>463968.73962526984</v>
      </c>
      <c r="N21" s="67" t="s">
        <v>210</v>
      </c>
      <c r="O21" s="66" t="s">
        <v>211</v>
      </c>
      <c r="P21" s="66" t="s">
        <v>212</v>
      </c>
      <c r="Q21" s="72"/>
      <c r="R21" s="67" t="s">
        <v>206</v>
      </c>
      <c r="S21" s="67" t="s">
        <v>204</v>
      </c>
      <c r="T21" s="67">
        <v>1</v>
      </c>
      <c r="U21" s="67">
        <v>1</v>
      </c>
      <c r="V21" s="67">
        <v>1</v>
      </c>
      <c r="W21" s="73">
        <f t="shared" si="5"/>
        <v>3</v>
      </c>
      <c r="X21" s="67">
        <v>1</v>
      </c>
      <c r="Y21" s="67">
        <v>1</v>
      </c>
      <c r="Z21" s="67">
        <v>1</v>
      </c>
      <c r="AA21" s="73">
        <f t="shared" si="6"/>
        <v>3</v>
      </c>
      <c r="AB21" s="67">
        <v>1</v>
      </c>
      <c r="AC21" s="67">
        <v>1</v>
      </c>
      <c r="AD21" s="67">
        <v>1</v>
      </c>
      <c r="AE21" s="73">
        <f t="shared" si="7"/>
        <v>3</v>
      </c>
      <c r="AF21" s="67">
        <v>1</v>
      </c>
      <c r="AG21" s="67">
        <v>1</v>
      </c>
      <c r="AH21" s="67">
        <v>1</v>
      </c>
      <c r="AI21" s="73">
        <f t="shared" si="8"/>
        <v>3</v>
      </c>
      <c r="AJ21" s="73">
        <f t="shared" si="9"/>
        <v>12</v>
      </c>
    </row>
    <row r="22" spans="1:36" s="60" customFormat="1" ht="121.5" customHeight="1" thickBot="1" x14ac:dyDescent="0.3">
      <c r="A22" s="532" t="s">
        <v>213</v>
      </c>
      <c r="B22" s="67" t="s">
        <v>214</v>
      </c>
      <c r="C22" s="67" t="s">
        <v>215</v>
      </c>
      <c r="D22" s="68" t="s">
        <v>83</v>
      </c>
      <c r="E22" s="69">
        <f t="shared" si="0"/>
        <v>12</v>
      </c>
      <c r="F22" s="70" t="s">
        <v>84</v>
      </c>
      <c r="G22" s="66" t="s">
        <v>216</v>
      </c>
      <c r="H22" s="69">
        <f t="shared" si="1"/>
        <v>3</v>
      </c>
      <c r="I22" s="69">
        <f t="shared" si="2"/>
        <v>3</v>
      </c>
      <c r="J22" s="69">
        <f t="shared" si="3"/>
        <v>3</v>
      </c>
      <c r="K22" s="69">
        <f t="shared" si="4"/>
        <v>3</v>
      </c>
      <c r="L22" s="533" t="s">
        <v>217</v>
      </c>
      <c r="M22" s="71">
        <v>3015796.8075642539</v>
      </c>
      <c r="N22" s="67" t="s">
        <v>210</v>
      </c>
      <c r="O22" s="75" t="s">
        <v>218</v>
      </c>
      <c r="P22" s="66" t="str">
        <f>+P21</f>
        <v>Informar a Planificación y Desarrollo sobre los informes ejecutados, para fines de cumplimiento.</v>
      </c>
      <c r="Q22" s="72"/>
      <c r="R22" s="67" t="s">
        <v>214</v>
      </c>
      <c r="S22" s="67" t="s">
        <v>204</v>
      </c>
      <c r="T22" s="67">
        <v>1</v>
      </c>
      <c r="U22" s="67">
        <v>1</v>
      </c>
      <c r="V22" s="67">
        <v>1</v>
      </c>
      <c r="W22" s="73">
        <f t="shared" si="5"/>
        <v>3</v>
      </c>
      <c r="X22" s="67">
        <v>1</v>
      </c>
      <c r="Y22" s="67">
        <v>1</v>
      </c>
      <c r="Z22" s="67">
        <v>1</v>
      </c>
      <c r="AA22" s="73">
        <f t="shared" si="6"/>
        <v>3</v>
      </c>
      <c r="AB22" s="67">
        <v>1</v>
      </c>
      <c r="AC22" s="67">
        <v>1</v>
      </c>
      <c r="AD22" s="67">
        <v>1</v>
      </c>
      <c r="AE22" s="73">
        <f t="shared" si="7"/>
        <v>3</v>
      </c>
      <c r="AF22" s="67">
        <v>1</v>
      </c>
      <c r="AG22" s="67">
        <v>1</v>
      </c>
      <c r="AH22" s="67">
        <v>1</v>
      </c>
      <c r="AI22" s="73">
        <f t="shared" si="8"/>
        <v>3</v>
      </c>
      <c r="AJ22" s="73">
        <f t="shared" si="9"/>
        <v>12</v>
      </c>
    </row>
    <row r="23" spans="1:36" s="60" customFormat="1" ht="99.95" customHeight="1" thickBot="1" x14ac:dyDescent="0.3">
      <c r="A23" s="532"/>
      <c r="B23" s="67" t="s">
        <v>219</v>
      </c>
      <c r="C23" s="67" t="s">
        <v>220</v>
      </c>
      <c r="D23" s="68" t="s">
        <v>83</v>
      </c>
      <c r="E23" s="69">
        <f t="shared" si="0"/>
        <v>12</v>
      </c>
      <c r="F23" s="70" t="s">
        <v>84</v>
      </c>
      <c r="G23" s="66" t="s">
        <v>221</v>
      </c>
      <c r="H23" s="69">
        <f t="shared" si="1"/>
        <v>3</v>
      </c>
      <c r="I23" s="69">
        <f t="shared" si="2"/>
        <v>3</v>
      </c>
      <c r="J23" s="69">
        <f t="shared" si="3"/>
        <v>3</v>
      </c>
      <c r="K23" s="69">
        <f t="shared" si="4"/>
        <v>3</v>
      </c>
      <c r="L23" s="533"/>
      <c r="M23" s="71"/>
      <c r="N23" s="67" t="s">
        <v>222</v>
      </c>
      <c r="O23" s="66" t="s">
        <v>223</v>
      </c>
      <c r="P23" s="66" t="str">
        <f>+P22</f>
        <v>Informar a Planificación y Desarrollo sobre los informes ejecutados, para fines de cumplimiento.</v>
      </c>
      <c r="Q23" s="72"/>
      <c r="R23" s="67" t="s">
        <v>219</v>
      </c>
      <c r="S23" s="67" t="s">
        <v>204</v>
      </c>
      <c r="T23" s="67">
        <v>1</v>
      </c>
      <c r="U23" s="67">
        <v>1</v>
      </c>
      <c r="V23" s="67">
        <v>1</v>
      </c>
      <c r="W23" s="73">
        <f t="shared" si="5"/>
        <v>3</v>
      </c>
      <c r="X23" s="67">
        <v>1</v>
      </c>
      <c r="Y23" s="67">
        <v>1</v>
      </c>
      <c r="Z23" s="67">
        <v>1</v>
      </c>
      <c r="AA23" s="73">
        <f t="shared" si="6"/>
        <v>3</v>
      </c>
      <c r="AB23" s="67">
        <v>1</v>
      </c>
      <c r="AC23" s="67">
        <v>1</v>
      </c>
      <c r="AD23" s="67">
        <v>1</v>
      </c>
      <c r="AE23" s="73">
        <f t="shared" si="7"/>
        <v>3</v>
      </c>
      <c r="AF23" s="67">
        <v>1</v>
      </c>
      <c r="AG23" s="67">
        <v>1</v>
      </c>
      <c r="AH23" s="67">
        <v>1</v>
      </c>
      <c r="AI23" s="73">
        <f t="shared" si="8"/>
        <v>3</v>
      </c>
      <c r="AJ23" s="73">
        <f t="shared" si="9"/>
        <v>12</v>
      </c>
    </row>
    <row r="24" spans="1:36" s="60" customFormat="1" ht="111" customHeight="1" thickBot="1" x14ac:dyDescent="0.3">
      <c r="A24" s="532"/>
      <c r="B24" s="67" t="s">
        <v>224</v>
      </c>
      <c r="C24" s="67" t="s">
        <v>225</v>
      </c>
      <c r="D24" s="68" t="s">
        <v>83</v>
      </c>
      <c r="E24" s="69">
        <f t="shared" si="0"/>
        <v>12</v>
      </c>
      <c r="F24" s="70" t="s">
        <v>84</v>
      </c>
      <c r="G24" s="66" t="s">
        <v>226</v>
      </c>
      <c r="H24" s="69">
        <f t="shared" si="1"/>
        <v>3</v>
      </c>
      <c r="I24" s="69">
        <f t="shared" si="2"/>
        <v>3</v>
      </c>
      <c r="J24" s="69">
        <f t="shared" si="3"/>
        <v>3</v>
      </c>
      <c r="K24" s="69">
        <f t="shared" si="4"/>
        <v>3</v>
      </c>
      <c r="L24" s="533"/>
      <c r="M24" s="71">
        <v>3015796.8075642539</v>
      </c>
      <c r="N24" s="67" t="s">
        <v>227</v>
      </c>
      <c r="O24" s="66" t="s">
        <v>228</v>
      </c>
      <c r="P24" s="66" t="str">
        <f>+P23</f>
        <v>Informar a Planificación y Desarrollo sobre los informes ejecutados, para fines de cumplimiento.</v>
      </c>
      <c r="Q24" s="72"/>
      <c r="R24" s="67" t="s">
        <v>224</v>
      </c>
      <c r="S24" s="67" t="s">
        <v>204</v>
      </c>
      <c r="T24" s="67">
        <v>1</v>
      </c>
      <c r="U24" s="67">
        <v>1</v>
      </c>
      <c r="V24" s="67">
        <v>1</v>
      </c>
      <c r="W24" s="73">
        <f t="shared" si="5"/>
        <v>3</v>
      </c>
      <c r="X24" s="67">
        <v>1</v>
      </c>
      <c r="Y24" s="67">
        <v>1</v>
      </c>
      <c r="Z24" s="67">
        <v>1</v>
      </c>
      <c r="AA24" s="73">
        <f t="shared" si="6"/>
        <v>3</v>
      </c>
      <c r="AB24" s="67">
        <v>1</v>
      </c>
      <c r="AC24" s="67">
        <v>1</v>
      </c>
      <c r="AD24" s="67">
        <v>1</v>
      </c>
      <c r="AE24" s="73">
        <f t="shared" si="7"/>
        <v>3</v>
      </c>
      <c r="AF24" s="67">
        <v>1</v>
      </c>
      <c r="AG24" s="67">
        <v>1</v>
      </c>
      <c r="AH24" s="67">
        <v>1</v>
      </c>
      <c r="AI24" s="73">
        <f t="shared" si="8"/>
        <v>3</v>
      </c>
      <c r="AJ24" s="73">
        <f t="shared" si="9"/>
        <v>12</v>
      </c>
    </row>
    <row r="25" spans="1:36" s="60" customFormat="1" ht="109.5" customHeight="1" thickBot="1" x14ac:dyDescent="0.3">
      <c r="A25" s="532"/>
      <c r="B25" s="67" t="s">
        <v>229</v>
      </c>
      <c r="C25" s="67" t="s">
        <v>204</v>
      </c>
      <c r="D25" s="68" t="s">
        <v>83</v>
      </c>
      <c r="E25" s="69">
        <f t="shared" si="0"/>
        <v>12</v>
      </c>
      <c r="F25" s="70" t="s">
        <v>84</v>
      </c>
      <c r="G25" s="75" t="s">
        <v>230</v>
      </c>
      <c r="H25" s="69">
        <f t="shared" si="1"/>
        <v>3</v>
      </c>
      <c r="I25" s="69">
        <f t="shared" si="2"/>
        <v>3</v>
      </c>
      <c r="J25" s="69">
        <f t="shared" si="3"/>
        <v>3</v>
      </c>
      <c r="K25" s="69">
        <f t="shared" si="4"/>
        <v>3</v>
      </c>
      <c r="L25" s="533"/>
      <c r="M25" s="71">
        <v>278381.24377516191</v>
      </c>
      <c r="N25" s="67" t="s">
        <v>231</v>
      </c>
      <c r="O25" s="75" t="s">
        <v>228</v>
      </c>
      <c r="P25" s="66" t="str">
        <f>+P24</f>
        <v>Informar a Planificación y Desarrollo sobre los informes ejecutados, para fines de cumplimiento.</v>
      </c>
      <c r="Q25" s="72"/>
      <c r="R25" s="67" t="s">
        <v>229</v>
      </c>
      <c r="S25" s="67" t="s">
        <v>204</v>
      </c>
      <c r="T25" s="67">
        <v>1</v>
      </c>
      <c r="U25" s="67">
        <v>1</v>
      </c>
      <c r="V25" s="67">
        <v>1</v>
      </c>
      <c r="W25" s="73">
        <f t="shared" si="5"/>
        <v>3</v>
      </c>
      <c r="X25" s="67">
        <v>1</v>
      </c>
      <c r="Y25" s="67">
        <v>1</v>
      </c>
      <c r="Z25" s="67">
        <v>1</v>
      </c>
      <c r="AA25" s="73">
        <f t="shared" si="6"/>
        <v>3</v>
      </c>
      <c r="AB25" s="67">
        <v>1</v>
      </c>
      <c r="AC25" s="67">
        <v>1</v>
      </c>
      <c r="AD25" s="67">
        <v>1</v>
      </c>
      <c r="AE25" s="73">
        <f t="shared" si="7"/>
        <v>3</v>
      </c>
      <c r="AF25" s="67">
        <v>1</v>
      </c>
      <c r="AG25" s="67">
        <v>1</v>
      </c>
      <c r="AH25" s="67">
        <v>1</v>
      </c>
      <c r="AI25" s="73">
        <f t="shared" si="8"/>
        <v>3</v>
      </c>
      <c r="AJ25" s="73">
        <f t="shared" si="9"/>
        <v>12</v>
      </c>
    </row>
    <row r="26" spans="1:36" s="60" customFormat="1" ht="120" customHeight="1" thickBot="1" x14ac:dyDescent="0.3">
      <c r="A26" s="532" t="s">
        <v>232</v>
      </c>
      <c r="B26" s="67" t="s">
        <v>233</v>
      </c>
      <c r="C26" s="67" t="s">
        <v>204</v>
      </c>
      <c r="D26" s="68" t="s">
        <v>83</v>
      </c>
      <c r="E26" s="69">
        <f t="shared" si="0"/>
        <v>12</v>
      </c>
      <c r="F26" s="70" t="s">
        <v>84</v>
      </c>
      <c r="G26" s="75" t="s">
        <v>234</v>
      </c>
      <c r="H26" s="69">
        <f t="shared" si="1"/>
        <v>3</v>
      </c>
      <c r="I26" s="69">
        <f t="shared" si="2"/>
        <v>3</v>
      </c>
      <c r="J26" s="69">
        <f t="shared" si="3"/>
        <v>3</v>
      </c>
      <c r="K26" s="69">
        <f t="shared" si="4"/>
        <v>3</v>
      </c>
      <c r="L26" s="67" t="s">
        <v>235</v>
      </c>
      <c r="M26" s="71">
        <v>4639687.3962526983</v>
      </c>
      <c r="N26" s="67" t="s">
        <v>190</v>
      </c>
      <c r="O26" s="75" t="s">
        <v>236</v>
      </c>
      <c r="P26" s="66"/>
      <c r="Q26" s="72"/>
      <c r="R26" s="67" t="s">
        <v>233</v>
      </c>
      <c r="S26" s="67" t="s">
        <v>204</v>
      </c>
      <c r="T26" s="67">
        <v>1</v>
      </c>
      <c r="U26" s="67">
        <v>1</v>
      </c>
      <c r="V26" s="67">
        <v>1</v>
      </c>
      <c r="W26" s="73">
        <f t="shared" si="5"/>
        <v>3</v>
      </c>
      <c r="X26" s="67">
        <v>1</v>
      </c>
      <c r="Y26" s="67">
        <v>1</v>
      </c>
      <c r="Z26" s="67">
        <v>1</v>
      </c>
      <c r="AA26" s="73">
        <f t="shared" si="6"/>
        <v>3</v>
      </c>
      <c r="AB26" s="67">
        <v>1</v>
      </c>
      <c r="AC26" s="67">
        <v>1</v>
      </c>
      <c r="AD26" s="67">
        <v>1</v>
      </c>
      <c r="AE26" s="73">
        <f t="shared" si="7"/>
        <v>3</v>
      </c>
      <c r="AF26" s="67">
        <v>1</v>
      </c>
      <c r="AG26" s="67">
        <v>1</v>
      </c>
      <c r="AH26" s="67">
        <v>1</v>
      </c>
      <c r="AI26" s="73">
        <f t="shared" si="8"/>
        <v>3</v>
      </c>
      <c r="AJ26" s="73">
        <f t="shared" si="9"/>
        <v>12</v>
      </c>
    </row>
    <row r="27" spans="1:36" s="60" customFormat="1" ht="99.95" customHeight="1" thickBot="1" x14ac:dyDescent="0.3">
      <c r="A27" s="532"/>
      <c r="B27" s="67" t="s">
        <v>237</v>
      </c>
      <c r="C27" s="67" t="s">
        <v>238</v>
      </c>
      <c r="D27" s="68" t="s">
        <v>83</v>
      </c>
      <c r="E27" s="69">
        <f t="shared" si="0"/>
        <v>12</v>
      </c>
      <c r="F27" s="70" t="s">
        <v>84</v>
      </c>
      <c r="G27" s="66" t="s">
        <v>239</v>
      </c>
      <c r="H27" s="69">
        <f t="shared" si="1"/>
        <v>3</v>
      </c>
      <c r="I27" s="69">
        <f t="shared" si="2"/>
        <v>3</v>
      </c>
      <c r="J27" s="69">
        <f t="shared" si="3"/>
        <v>3</v>
      </c>
      <c r="K27" s="69">
        <f t="shared" si="4"/>
        <v>3</v>
      </c>
      <c r="L27" s="67" t="s">
        <v>240</v>
      </c>
      <c r="M27" s="71">
        <v>568361.7060409555</v>
      </c>
      <c r="N27" s="67" t="s">
        <v>231</v>
      </c>
      <c r="O27" s="66" t="s">
        <v>241</v>
      </c>
      <c r="P27" s="66" t="s">
        <v>242</v>
      </c>
      <c r="Q27" s="72"/>
      <c r="R27" s="67" t="s">
        <v>237</v>
      </c>
      <c r="S27" s="67" t="s">
        <v>238</v>
      </c>
      <c r="T27" s="67">
        <v>1</v>
      </c>
      <c r="U27" s="67">
        <v>1</v>
      </c>
      <c r="V27" s="67">
        <v>1</v>
      </c>
      <c r="W27" s="73">
        <f t="shared" si="5"/>
        <v>3</v>
      </c>
      <c r="X27" s="67">
        <v>1</v>
      </c>
      <c r="Y27" s="67">
        <v>1</v>
      </c>
      <c r="Z27" s="67">
        <v>1</v>
      </c>
      <c r="AA27" s="73">
        <f t="shared" si="6"/>
        <v>3</v>
      </c>
      <c r="AB27" s="67">
        <v>1</v>
      </c>
      <c r="AC27" s="67">
        <v>1</v>
      </c>
      <c r="AD27" s="67">
        <v>1</v>
      </c>
      <c r="AE27" s="73">
        <f t="shared" si="7"/>
        <v>3</v>
      </c>
      <c r="AF27" s="67">
        <v>1</v>
      </c>
      <c r="AG27" s="67">
        <v>1</v>
      </c>
      <c r="AH27" s="67">
        <v>1</v>
      </c>
      <c r="AI27" s="73">
        <f t="shared" si="8"/>
        <v>3</v>
      </c>
      <c r="AJ27" s="73">
        <f t="shared" si="9"/>
        <v>12</v>
      </c>
    </row>
    <row r="28" spans="1:36" s="60" customFormat="1" ht="99.95" customHeight="1" thickBot="1" x14ac:dyDescent="0.3">
      <c r="A28" s="532"/>
      <c r="B28" s="67" t="s">
        <v>243</v>
      </c>
      <c r="C28" s="67" t="s">
        <v>244</v>
      </c>
      <c r="D28" s="68" t="s">
        <v>83</v>
      </c>
      <c r="E28" s="69">
        <f t="shared" ref="E28:E39" si="10">+AJ28</f>
        <v>1</v>
      </c>
      <c r="F28" s="70" t="s">
        <v>84</v>
      </c>
      <c r="G28" s="75" t="s">
        <v>245</v>
      </c>
      <c r="H28" s="69">
        <f t="shared" si="1"/>
        <v>0</v>
      </c>
      <c r="I28" s="69">
        <f t="shared" si="2"/>
        <v>0</v>
      </c>
      <c r="J28" s="69">
        <f t="shared" si="3"/>
        <v>0</v>
      </c>
      <c r="K28" s="69">
        <f t="shared" si="4"/>
        <v>1</v>
      </c>
      <c r="L28" s="67" t="s">
        <v>235</v>
      </c>
      <c r="M28" s="71">
        <v>15832933.239712331</v>
      </c>
      <c r="N28" s="67" t="s">
        <v>190</v>
      </c>
      <c r="O28" s="75" t="s">
        <v>246</v>
      </c>
      <c r="P28" s="66" t="s">
        <v>192</v>
      </c>
      <c r="Q28" s="72"/>
      <c r="R28" s="67" t="s">
        <v>243</v>
      </c>
      <c r="S28" s="67" t="s">
        <v>244</v>
      </c>
      <c r="T28" s="67">
        <v>0</v>
      </c>
      <c r="U28" s="67">
        <v>0</v>
      </c>
      <c r="V28" s="67">
        <v>0</v>
      </c>
      <c r="W28" s="73">
        <f t="shared" si="5"/>
        <v>0</v>
      </c>
      <c r="X28" s="67">
        <v>0</v>
      </c>
      <c r="Y28" s="67">
        <v>0</v>
      </c>
      <c r="Z28" s="67">
        <v>0</v>
      </c>
      <c r="AA28" s="73">
        <f t="shared" si="6"/>
        <v>0</v>
      </c>
      <c r="AB28" s="67">
        <v>0</v>
      </c>
      <c r="AC28" s="67">
        <v>0</v>
      </c>
      <c r="AD28" s="67">
        <v>0</v>
      </c>
      <c r="AE28" s="73">
        <f t="shared" si="7"/>
        <v>0</v>
      </c>
      <c r="AF28" s="67">
        <v>0</v>
      </c>
      <c r="AG28" s="67">
        <v>0</v>
      </c>
      <c r="AH28" s="67">
        <v>1</v>
      </c>
      <c r="AI28" s="73">
        <f t="shared" si="8"/>
        <v>1</v>
      </c>
      <c r="AJ28" s="73">
        <f t="shared" si="9"/>
        <v>1</v>
      </c>
    </row>
    <row r="29" spans="1:36" s="60" customFormat="1" ht="99.95" customHeight="1" thickBot="1" x14ac:dyDescent="0.3">
      <c r="A29" s="532"/>
      <c r="B29" s="67" t="s">
        <v>247</v>
      </c>
      <c r="C29" s="67" t="s">
        <v>248</v>
      </c>
      <c r="D29" s="68" t="s">
        <v>83</v>
      </c>
      <c r="E29" s="69">
        <f t="shared" si="10"/>
        <v>12</v>
      </c>
      <c r="F29" s="70" t="s">
        <v>84</v>
      </c>
      <c r="G29" s="75" t="s">
        <v>249</v>
      </c>
      <c r="H29" s="69">
        <f t="shared" si="1"/>
        <v>3</v>
      </c>
      <c r="I29" s="69">
        <f t="shared" si="2"/>
        <v>3</v>
      </c>
      <c r="J29" s="69">
        <f t="shared" si="3"/>
        <v>3</v>
      </c>
      <c r="K29" s="69">
        <f t="shared" si="4"/>
        <v>3</v>
      </c>
      <c r="L29" s="67" t="s">
        <v>240</v>
      </c>
      <c r="M29" s="71"/>
      <c r="N29" s="67" t="s">
        <v>250</v>
      </c>
      <c r="O29" s="66" t="s">
        <v>251</v>
      </c>
      <c r="P29" s="66" t="s">
        <v>252</v>
      </c>
      <c r="Q29" s="72"/>
      <c r="R29" s="67" t="s">
        <v>247</v>
      </c>
      <c r="S29" s="67" t="s">
        <v>248</v>
      </c>
      <c r="T29" s="67">
        <v>1</v>
      </c>
      <c r="U29" s="67">
        <v>1</v>
      </c>
      <c r="V29" s="67">
        <v>1</v>
      </c>
      <c r="W29" s="73">
        <f t="shared" si="5"/>
        <v>3</v>
      </c>
      <c r="X29" s="67">
        <v>1</v>
      </c>
      <c r="Y29" s="67">
        <v>1</v>
      </c>
      <c r="Z29" s="67">
        <v>1</v>
      </c>
      <c r="AA29" s="73">
        <f t="shared" si="6"/>
        <v>3</v>
      </c>
      <c r="AB29" s="67">
        <v>1</v>
      </c>
      <c r="AC29" s="67">
        <v>1</v>
      </c>
      <c r="AD29" s="67">
        <v>1</v>
      </c>
      <c r="AE29" s="73">
        <f t="shared" si="7"/>
        <v>3</v>
      </c>
      <c r="AF29" s="67">
        <v>1</v>
      </c>
      <c r="AG29" s="67">
        <v>1</v>
      </c>
      <c r="AH29" s="67">
        <v>1</v>
      </c>
      <c r="AI29" s="73">
        <f t="shared" si="8"/>
        <v>3</v>
      </c>
      <c r="AJ29" s="73">
        <f t="shared" si="9"/>
        <v>12</v>
      </c>
    </row>
    <row r="30" spans="1:36" s="60" customFormat="1" ht="128.25" customHeight="1" thickBot="1" x14ac:dyDescent="0.3">
      <c r="A30" s="532"/>
      <c r="B30" s="67" t="s">
        <v>253</v>
      </c>
      <c r="C30" s="67" t="s">
        <v>254</v>
      </c>
      <c r="D30" s="68" t="s">
        <v>83</v>
      </c>
      <c r="E30" s="69">
        <f t="shared" si="10"/>
        <v>12</v>
      </c>
      <c r="F30" s="70" t="s">
        <v>84</v>
      </c>
      <c r="G30" s="75" t="s">
        <v>255</v>
      </c>
      <c r="H30" s="69">
        <f t="shared" si="1"/>
        <v>3</v>
      </c>
      <c r="I30" s="69">
        <f t="shared" si="2"/>
        <v>3</v>
      </c>
      <c r="J30" s="69">
        <f t="shared" si="3"/>
        <v>3</v>
      </c>
      <c r="K30" s="69">
        <f t="shared" si="4"/>
        <v>3</v>
      </c>
      <c r="L30" s="533" t="s">
        <v>256</v>
      </c>
      <c r="M30" s="71">
        <v>452369.52113463817</v>
      </c>
      <c r="N30" s="67" t="s">
        <v>257</v>
      </c>
      <c r="O30" s="75" t="s">
        <v>258</v>
      </c>
      <c r="P30" s="66"/>
      <c r="Q30" s="72"/>
      <c r="R30" s="67" t="s">
        <v>253</v>
      </c>
      <c r="S30" s="67" t="s">
        <v>204</v>
      </c>
      <c r="T30" s="67">
        <v>1</v>
      </c>
      <c r="U30" s="67">
        <v>1</v>
      </c>
      <c r="V30" s="67">
        <v>1</v>
      </c>
      <c r="W30" s="73">
        <f t="shared" si="5"/>
        <v>3</v>
      </c>
      <c r="X30" s="67">
        <v>1</v>
      </c>
      <c r="Y30" s="67">
        <v>1</v>
      </c>
      <c r="Z30" s="67">
        <v>1</v>
      </c>
      <c r="AA30" s="73">
        <f t="shared" si="6"/>
        <v>3</v>
      </c>
      <c r="AB30" s="67">
        <v>1</v>
      </c>
      <c r="AC30" s="67">
        <v>1</v>
      </c>
      <c r="AD30" s="67">
        <v>1</v>
      </c>
      <c r="AE30" s="73">
        <f t="shared" si="7"/>
        <v>3</v>
      </c>
      <c r="AF30" s="67">
        <v>1</v>
      </c>
      <c r="AG30" s="67">
        <v>1</v>
      </c>
      <c r="AH30" s="67">
        <v>1</v>
      </c>
      <c r="AI30" s="73">
        <f t="shared" si="8"/>
        <v>3</v>
      </c>
      <c r="AJ30" s="73">
        <f t="shared" si="9"/>
        <v>12</v>
      </c>
    </row>
    <row r="31" spans="1:36" s="60" customFormat="1" ht="142.5" customHeight="1" thickBot="1" x14ac:dyDescent="0.3">
      <c r="A31" s="532"/>
      <c r="B31" s="67" t="s">
        <v>259</v>
      </c>
      <c r="C31" s="67" t="s">
        <v>260</v>
      </c>
      <c r="D31" s="68" t="s">
        <v>83</v>
      </c>
      <c r="E31" s="69">
        <f t="shared" si="10"/>
        <v>12</v>
      </c>
      <c r="F31" s="70" t="s">
        <v>84</v>
      </c>
      <c r="G31" s="75" t="s">
        <v>261</v>
      </c>
      <c r="H31" s="69">
        <f t="shared" si="1"/>
        <v>3</v>
      </c>
      <c r="I31" s="69">
        <f t="shared" si="2"/>
        <v>3</v>
      </c>
      <c r="J31" s="69">
        <f t="shared" si="3"/>
        <v>3</v>
      </c>
      <c r="K31" s="69">
        <f t="shared" si="4"/>
        <v>3</v>
      </c>
      <c r="L31" s="533"/>
      <c r="M31" s="71"/>
      <c r="N31" s="67" t="s">
        <v>262</v>
      </c>
      <c r="O31" s="75" t="s">
        <v>263</v>
      </c>
      <c r="P31" s="66" t="s">
        <v>264</v>
      </c>
      <c r="Q31" s="72"/>
      <c r="R31" s="67" t="s">
        <v>259</v>
      </c>
      <c r="S31" s="67" t="s">
        <v>204</v>
      </c>
      <c r="T31" s="67">
        <v>1</v>
      </c>
      <c r="U31" s="67">
        <v>1</v>
      </c>
      <c r="V31" s="67">
        <v>1</v>
      </c>
      <c r="W31" s="73">
        <f t="shared" si="5"/>
        <v>3</v>
      </c>
      <c r="X31" s="67">
        <v>1</v>
      </c>
      <c r="Y31" s="67">
        <v>1</v>
      </c>
      <c r="Z31" s="67">
        <v>1</v>
      </c>
      <c r="AA31" s="73">
        <f t="shared" si="6"/>
        <v>3</v>
      </c>
      <c r="AB31" s="67">
        <v>1</v>
      </c>
      <c r="AC31" s="67">
        <v>1</v>
      </c>
      <c r="AD31" s="67">
        <v>1</v>
      </c>
      <c r="AE31" s="73">
        <f t="shared" si="7"/>
        <v>3</v>
      </c>
      <c r="AF31" s="67">
        <v>1</v>
      </c>
      <c r="AG31" s="67">
        <v>1</v>
      </c>
      <c r="AH31" s="67">
        <v>1</v>
      </c>
      <c r="AI31" s="73">
        <f t="shared" si="8"/>
        <v>3</v>
      </c>
      <c r="AJ31" s="73">
        <f t="shared" si="9"/>
        <v>12</v>
      </c>
    </row>
    <row r="32" spans="1:36" s="60" customFormat="1" ht="128.25" customHeight="1" thickBot="1" x14ac:dyDescent="0.3">
      <c r="A32" s="532"/>
      <c r="B32" s="67" t="s">
        <v>265</v>
      </c>
      <c r="C32" s="67" t="s">
        <v>266</v>
      </c>
      <c r="D32" s="68" t="s">
        <v>83</v>
      </c>
      <c r="E32" s="69">
        <f t="shared" si="10"/>
        <v>12</v>
      </c>
      <c r="F32" s="70" t="s">
        <v>84</v>
      </c>
      <c r="G32" s="75" t="s">
        <v>267</v>
      </c>
      <c r="H32" s="69">
        <f t="shared" si="1"/>
        <v>3</v>
      </c>
      <c r="I32" s="69">
        <f t="shared" si="2"/>
        <v>3</v>
      </c>
      <c r="J32" s="69">
        <f t="shared" si="3"/>
        <v>3</v>
      </c>
      <c r="K32" s="69">
        <f t="shared" si="4"/>
        <v>3</v>
      </c>
      <c r="L32" s="67" t="s">
        <v>240</v>
      </c>
      <c r="M32" s="71">
        <v>2111057.7652949779</v>
      </c>
      <c r="N32" s="67" t="s">
        <v>268</v>
      </c>
      <c r="O32" s="75" t="s">
        <v>269</v>
      </c>
      <c r="P32" s="66" t="s">
        <v>270</v>
      </c>
      <c r="Q32" s="72"/>
      <c r="R32" s="67" t="s">
        <v>265</v>
      </c>
      <c r="S32" s="67" t="s">
        <v>266</v>
      </c>
      <c r="T32" s="67">
        <v>1</v>
      </c>
      <c r="U32" s="67">
        <v>1</v>
      </c>
      <c r="V32" s="67">
        <v>1</v>
      </c>
      <c r="W32" s="73">
        <f t="shared" si="5"/>
        <v>3</v>
      </c>
      <c r="X32" s="67">
        <v>1</v>
      </c>
      <c r="Y32" s="67">
        <v>1</v>
      </c>
      <c r="Z32" s="67">
        <v>1</v>
      </c>
      <c r="AA32" s="73">
        <f t="shared" si="6"/>
        <v>3</v>
      </c>
      <c r="AB32" s="67">
        <v>1</v>
      </c>
      <c r="AC32" s="67">
        <v>1</v>
      </c>
      <c r="AD32" s="67">
        <v>1</v>
      </c>
      <c r="AE32" s="73">
        <f t="shared" si="7"/>
        <v>3</v>
      </c>
      <c r="AF32" s="67">
        <v>1</v>
      </c>
      <c r="AG32" s="67">
        <v>1</v>
      </c>
      <c r="AH32" s="67">
        <v>1</v>
      </c>
      <c r="AI32" s="73">
        <f t="shared" si="8"/>
        <v>3</v>
      </c>
      <c r="AJ32" s="73">
        <f t="shared" si="9"/>
        <v>12</v>
      </c>
    </row>
    <row r="33" spans="1:36" s="58" customFormat="1" ht="135" customHeight="1" thickBot="1" x14ac:dyDescent="0.3">
      <c r="A33" s="532"/>
      <c r="B33" s="67" t="s">
        <v>271</v>
      </c>
      <c r="C33" s="67" t="s">
        <v>272</v>
      </c>
      <c r="D33" s="68" t="s">
        <v>83</v>
      </c>
      <c r="E33" s="69">
        <f t="shared" si="10"/>
        <v>12</v>
      </c>
      <c r="F33" s="70" t="s">
        <v>84</v>
      </c>
      <c r="G33" s="75" t="s">
        <v>273</v>
      </c>
      <c r="H33" s="69">
        <f t="shared" si="1"/>
        <v>3</v>
      </c>
      <c r="I33" s="69">
        <f t="shared" si="2"/>
        <v>3</v>
      </c>
      <c r="J33" s="69">
        <f t="shared" si="3"/>
        <v>3</v>
      </c>
      <c r="K33" s="69">
        <f t="shared" si="4"/>
        <v>3</v>
      </c>
      <c r="L33" s="67" t="s">
        <v>256</v>
      </c>
      <c r="M33" s="71"/>
      <c r="N33" s="67" t="s">
        <v>274</v>
      </c>
      <c r="O33" s="75" t="s">
        <v>275</v>
      </c>
      <c r="P33" s="66" t="s">
        <v>270</v>
      </c>
      <c r="Q33" s="72"/>
      <c r="R33" s="67" t="s">
        <v>271</v>
      </c>
      <c r="S33" s="67" t="s">
        <v>272</v>
      </c>
      <c r="T33" s="67">
        <v>1</v>
      </c>
      <c r="U33" s="67">
        <v>1</v>
      </c>
      <c r="V33" s="67">
        <v>1</v>
      </c>
      <c r="W33" s="73">
        <f t="shared" si="5"/>
        <v>3</v>
      </c>
      <c r="X33" s="67">
        <v>1</v>
      </c>
      <c r="Y33" s="67">
        <v>1</v>
      </c>
      <c r="Z33" s="67">
        <v>1</v>
      </c>
      <c r="AA33" s="73">
        <f t="shared" si="6"/>
        <v>3</v>
      </c>
      <c r="AB33" s="67">
        <v>1</v>
      </c>
      <c r="AC33" s="67">
        <v>1</v>
      </c>
      <c r="AD33" s="67">
        <v>1</v>
      </c>
      <c r="AE33" s="73">
        <f t="shared" si="7"/>
        <v>3</v>
      </c>
      <c r="AF33" s="67">
        <v>1</v>
      </c>
      <c r="AG33" s="67">
        <v>1</v>
      </c>
      <c r="AH33" s="67">
        <v>1</v>
      </c>
      <c r="AI33" s="73">
        <f t="shared" si="8"/>
        <v>3</v>
      </c>
      <c r="AJ33" s="73">
        <f t="shared" si="9"/>
        <v>12</v>
      </c>
    </row>
    <row r="34" spans="1:36" s="58" customFormat="1" ht="99.75" customHeight="1" thickBot="1" x14ac:dyDescent="0.3">
      <c r="A34" s="532"/>
      <c r="B34" s="67" t="s">
        <v>276</v>
      </c>
      <c r="C34" s="67" t="s">
        <v>277</v>
      </c>
      <c r="D34" s="68" t="s">
        <v>83</v>
      </c>
      <c r="E34" s="69">
        <f t="shared" si="10"/>
        <v>12</v>
      </c>
      <c r="F34" s="70" t="s">
        <v>84</v>
      </c>
      <c r="G34" s="75" t="s">
        <v>278</v>
      </c>
      <c r="H34" s="69">
        <f t="shared" si="1"/>
        <v>3</v>
      </c>
      <c r="I34" s="69">
        <f t="shared" si="2"/>
        <v>3</v>
      </c>
      <c r="J34" s="69">
        <f t="shared" si="3"/>
        <v>3</v>
      </c>
      <c r="K34" s="69">
        <f t="shared" si="4"/>
        <v>3</v>
      </c>
      <c r="L34" s="67" t="s">
        <v>235</v>
      </c>
      <c r="M34" s="71">
        <v>301579.68075642543</v>
      </c>
      <c r="N34" s="67" t="s">
        <v>279</v>
      </c>
      <c r="O34" s="75" t="s">
        <v>280</v>
      </c>
      <c r="P34" s="66" t="s">
        <v>281</v>
      </c>
      <c r="Q34" s="72"/>
      <c r="R34" s="67" t="s">
        <v>276</v>
      </c>
      <c r="S34" s="67" t="s">
        <v>277</v>
      </c>
      <c r="T34" s="67">
        <v>1</v>
      </c>
      <c r="U34" s="67">
        <v>1</v>
      </c>
      <c r="V34" s="67">
        <v>1</v>
      </c>
      <c r="W34" s="73">
        <f t="shared" si="5"/>
        <v>3</v>
      </c>
      <c r="X34" s="67">
        <v>1</v>
      </c>
      <c r="Y34" s="67">
        <v>1</v>
      </c>
      <c r="Z34" s="67">
        <v>1</v>
      </c>
      <c r="AA34" s="73">
        <f t="shared" si="6"/>
        <v>3</v>
      </c>
      <c r="AB34" s="67">
        <v>1</v>
      </c>
      <c r="AC34" s="67">
        <v>1</v>
      </c>
      <c r="AD34" s="67">
        <v>1</v>
      </c>
      <c r="AE34" s="73">
        <f t="shared" si="7"/>
        <v>3</v>
      </c>
      <c r="AF34" s="67">
        <v>1</v>
      </c>
      <c r="AG34" s="67">
        <v>1</v>
      </c>
      <c r="AH34" s="67">
        <v>1</v>
      </c>
      <c r="AI34" s="73">
        <f t="shared" si="8"/>
        <v>3</v>
      </c>
      <c r="AJ34" s="73">
        <f t="shared" si="9"/>
        <v>12</v>
      </c>
    </row>
    <row r="35" spans="1:36" s="58" customFormat="1" ht="100.5" customHeight="1" thickBot="1" x14ac:dyDescent="0.3">
      <c r="A35" s="532"/>
      <c r="B35" s="67" t="s">
        <v>282</v>
      </c>
      <c r="C35" s="67" t="s">
        <v>283</v>
      </c>
      <c r="D35" s="68" t="s">
        <v>83</v>
      </c>
      <c r="E35" s="69">
        <f t="shared" si="10"/>
        <v>12</v>
      </c>
      <c r="F35" s="70" t="s">
        <v>84</v>
      </c>
      <c r="G35" s="75" t="s">
        <v>284</v>
      </c>
      <c r="H35" s="69">
        <f t="shared" si="1"/>
        <v>3</v>
      </c>
      <c r="I35" s="69">
        <f t="shared" si="2"/>
        <v>3</v>
      </c>
      <c r="J35" s="69">
        <f t="shared" si="3"/>
        <v>3</v>
      </c>
      <c r="K35" s="69">
        <f t="shared" si="4"/>
        <v>3</v>
      </c>
      <c r="L35" s="533" t="s">
        <v>285</v>
      </c>
      <c r="M35" s="71"/>
      <c r="N35" s="67" t="str">
        <f>+N34</f>
        <v>Departamento Administrativo Financiero</v>
      </c>
      <c r="O35" s="75" t="s">
        <v>286</v>
      </c>
      <c r="P35" s="66" t="s">
        <v>287</v>
      </c>
      <c r="Q35" s="72"/>
      <c r="R35" s="67" t="s">
        <v>282</v>
      </c>
      <c r="S35" s="67" t="s">
        <v>283</v>
      </c>
      <c r="T35" s="67">
        <v>1</v>
      </c>
      <c r="U35" s="67">
        <v>1</v>
      </c>
      <c r="V35" s="67">
        <v>1</v>
      </c>
      <c r="W35" s="73">
        <f t="shared" si="5"/>
        <v>3</v>
      </c>
      <c r="X35" s="67">
        <v>1</v>
      </c>
      <c r="Y35" s="67">
        <v>1</v>
      </c>
      <c r="Z35" s="67">
        <v>1</v>
      </c>
      <c r="AA35" s="73">
        <f t="shared" si="6"/>
        <v>3</v>
      </c>
      <c r="AB35" s="67">
        <v>1</v>
      </c>
      <c r="AC35" s="67">
        <v>1</v>
      </c>
      <c r="AD35" s="67">
        <v>1</v>
      </c>
      <c r="AE35" s="73">
        <f t="shared" si="7"/>
        <v>3</v>
      </c>
      <c r="AF35" s="67">
        <v>1</v>
      </c>
      <c r="AG35" s="67">
        <v>1</v>
      </c>
      <c r="AH35" s="67">
        <v>1</v>
      </c>
      <c r="AI35" s="73">
        <f t="shared" si="8"/>
        <v>3</v>
      </c>
      <c r="AJ35" s="73">
        <f t="shared" si="9"/>
        <v>12</v>
      </c>
    </row>
    <row r="36" spans="1:36" s="58" customFormat="1" ht="84.75" customHeight="1" thickBot="1" x14ac:dyDescent="0.3">
      <c r="A36" s="532"/>
      <c r="B36" s="67" t="s">
        <v>288</v>
      </c>
      <c r="C36" s="67" t="s">
        <v>289</v>
      </c>
      <c r="D36" s="68" t="s">
        <v>83</v>
      </c>
      <c r="E36" s="69">
        <f t="shared" si="10"/>
        <v>12</v>
      </c>
      <c r="F36" s="70" t="s">
        <v>84</v>
      </c>
      <c r="G36" s="75" t="s">
        <v>290</v>
      </c>
      <c r="H36" s="69">
        <f t="shared" si="1"/>
        <v>3</v>
      </c>
      <c r="I36" s="69">
        <f t="shared" si="2"/>
        <v>3</v>
      </c>
      <c r="J36" s="69">
        <f t="shared" si="3"/>
        <v>3</v>
      </c>
      <c r="K36" s="69">
        <f t="shared" si="4"/>
        <v>3</v>
      </c>
      <c r="L36" s="533"/>
      <c r="M36" s="71"/>
      <c r="N36" s="67" t="str">
        <f>+N35</f>
        <v>Departamento Administrativo Financiero</v>
      </c>
      <c r="O36" s="75" t="s">
        <v>291</v>
      </c>
      <c r="P36" s="66" t="s">
        <v>292</v>
      </c>
      <c r="Q36" s="72"/>
      <c r="R36" s="67" t="s">
        <v>288</v>
      </c>
      <c r="S36" s="67" t="s">
        <v>289</v>
      </c>
      <c r="T36" s="67">
        <v>1</v>
      </c>
      <c r="U36" s="67">
        <v>1</v>
      </c>
      <c r="V36" s="67">
        <v>1</v>
      </c>
      <c r="W36" s="73">
        <f t="shared" si="5"/>
        <v>3</v>
      </c>
      <c r="X36" s="67">
        <v>1</v>
      </c>
      <c r="Y36" s="67">
        <v>1</v>
      </c>
      <c r="Z36" s="67">
        <v>1</v>
      </c>
      <c r="AA36" s="73">
        <f t="shared" si="6"/>
        <v>3</v>
      </c>
      <c r="AB36" s="67">
        <v>1</v>
      </c>
      <c r="AC36" s="67">
        <v>1</v>
      </c>
      <c r="AD36" s="67">
        <v>1</v>
      </c>
      <c r="AE36" s="73">
        <f t="shared" si="7"/>
        <v>3</v>
      </c>
      <c r="AF36" s="67">
        <v>1</v>
      </c>
      <c r="AG36" s="67">
        <v>1</v>
      </c>
      <c r="AH36" s="67">
        <v>1</v>
      </c>
      <c r="AI36" s="73">
        <f t="shared" si="8"/>
        <v>3</v>
      </c>
      <c r="AJ36" s="73">
        <f t="shared" si="9"/>
        <v>12</v>
      </c>
    </row>
    <row r="37" spans="1:36" s="58" customFormat="1" ht="101.25" customHeight="1" thickBot="1" x14ac:dyDescent="0.3">
      <c r="A37" s="532"/>
      <c r="B37" s="67" t="s">
        <v>293</v>
      </c>
      <c r="C37" s="67" t="s">
        <v>294</v>
      </c>
      <c r="D37" s="68" t="s">
        <v>83</v>
      </c>
      <c r="E37" s="69">
        <f t="shared" si="10"/>
        <v>12</v>
      </c>
      <c r="F37" s="70" t="s">
        <v>84</v>
      </c>
      <c r="G37" s="75" t="s">
        <v>295</v>
      </c>
      <c r="H37" s="69">
        <f t="shared" si="1"/>
        <v>3</v>
      </c>
      <c r="I37" s="69">
        <f t="shared" si="2"/>
        <v>3</v>
      </c>
      <c r="J37" s="69">
        <f t="shared" si="3"/>
        <v>3</v>
      </c>
      <c r="K37" s="69">
        <f t="shared" si="4"/>
        <v>3</v>
      </c>
      <c r="L37" s="533"/>
      <c r="M37" s="71"/>
      <c r="N37" s="67" t="str">
        <f>+N36</f>
        <v>Departamento Administrativo Financiero</v>
      </c>
      <c r="O37" s="75" t="s">
        <v>228</v>
      </c>
      <c r="P37" s="66" t="s">
        <v>296</v>
      </c>
      <c r="Q37" s="72"/>
      <c r="R37" s="67" t="s">
        <v>293</v>
      </c>
      <c r="S37" s="67" t="s">
        <v>294</v>
      </c>
      <c r="T37" s="67">
        <v>1</v>
      </c>
      <c r="U37" s="67">
        <v>1</v>
      </c>
      <c r="V37" s="67">
        <v>1</v>
      </c>
      <c r="W37" s="73">
        <f t="shared" si="5"/>
        <v>3</v>
      </c>
      <c r="X37" s="67">
        <v>1</v>
      </c>
      <c r="Y37" s="67">
        <v>1</v>
      </c>
      <c r="Z37" s="67">
        <v>1</v>
      </c>
      <c r="AA37" s="73">
        <f t="shared" si="6"/>
        <v>3</v>
      </c>
      <c r="AB37" s="67">
        <v>1</v>
      </c>
      <c r="AC37" s="67">
        <v>1</v>
      </c>
      <c r="AD37" s="67">
        <v>1</v>
      </c>
      <c r="AE37" s="73">
        <f t="shared" si="7"/>
        <v>3</v>
      </c>
      <c r="AF37" s="67">
        <v>1</v>
      </c>
      <c r="AG37" s="67">
        <v>1</v>
      </c>
      <c r="AH37" s="67">
        <v>1</v>
      </c>
      <c r="AI37" s="73">
        <f t="shared" si="8"/>
        <v>3</v>
      </c>
      <c r="AJ37" s="73">
        <f t="shared" si="9"/>
        <v>12</v>
      </c>
    </row>
    <row r="38" spans="1:36" s="58" customFormat="1" ht="99" customHeight="1" thickBot="1" x14ac:dyDescent="0.3">
      <c r="A38" s="532"/>
      <c r="B38" s="67" t="s">
        <v>297</v>
      </c>
      <c r="C38" s="67" t="s">
        <v>298</v>
      </c>
      <c r="D38" s="68" t="s">
        <v>83</v>
      </c>
      <c r="E38" s="69">
        <f t="shared" si="10"/>
        <v>12</v>
      </c>
      <c r="F38" s="70" t="s">
        <v>84</v>
      </c>
      <c r="G38" s="66" t="s">
        <v>299</v>
      </c>
      <c r="H38" s="69">
        <f t="shared" si="1"/>
        <v>3</v>
      </c>
      <c r="I38" s="69">
        <f t="shared" si="2"/>
        <v>3</v>
      </c>
      <c r="J38" s="69">
        <f t="shared" si="3"/>
        <v>3</v>
      </c>
      <c r="K38" s="69">
        <f t="shared" si="4"/>
        <v>3</v>
      </c>
      <c r="L38" s="533"/>
      <c r="M38" s="71">
        <v>695953.10943790467</v>
      </c>
      <c r="N38" s="67" t="str">
        <f>+N36</f>
        <v>Departamento Administrativo Financiero</v>
      </c>
      <c r="O38" s="66" t="s">
        <v>300</v>
      </c>
      <c r="P38" s="66" t="s">
        <v>296</v>
      </c>
      <c r="Q38" s="72"/>
      <c r="R38" s="67" t="s">
        <v>297</v>
      </c>
      <c r="S38" s="67" t="s">
        <v>298</v>
      </c>
      <c r="T38" s="67">
        <v>1</v>
      </c>
      <c r="U38" s="67">
        <v>1</v>
      </c>
      <c r="V38" s="67">
        <v>1</v>
      </c>
      <c r="W38" s="73">
        <f t="shared" si="5"/>
        <v>3</v>
      </c>
      <c r="X38" s="67">
        <v>1</v>
      </c>
      <c r="Y38" s="67">
        <v>1</v>
      </c>
      <c r="Z38" s="67">
        <v>1</v>
      </c>
      <c r="AA38" s="73">
        <f t="shared" si="6"/>
        <v>3</v>
      </c>
      <c r="AB38" s="67">
        <v>1</v>
      </c>
      <c r="AC38" s="67">
        <v>1</v>
      </c>
      <c r="AD38" s="67">
        <v>1</v>
      </c>
      <c r="AE38" s="73">
        <f t="shared" si="7"/>
        <v>3</v>
      </c>
      <c r="AF38" s="67">
        <v>1</v>
      </c>
      <c r="AG38" s="67">
        <v>1</v>
      </c>
      <c r="AH38" s="67">
        <v>1</v>
      </c>
      <c r="AI38" s="73">
        <f t="shared" si="8"/>
        <v>3</v>
      </c>
      <c r="AJ38" s="73">
        <f t="shared" si="9"/>
        <v>12</v>
      </c>
    </row>
    <row r="39" spans="1:36" s="58" customFormat="1" ht="117.75" customHeight="1" thickBot="1" x14ac:dyDescent="0.3">
      <c r="A39" s="532"/>
      <c r="B39" s="67" t="s">
        <v>301</v>
      </c>
      <c r="C39" s="67" t="s">
        <v>302</v>
      </c>
      <c r="D39" s="68" t="s">
        <v>83</v>
      </c>
      <c r="E39" s="69">
        <f t="shared" si="10"/>
        <v>12</v>
      </c>
      <c r="F39" s="70" t="s">
        <v>84</v>
      </c>
      <c r="G39" s="75" t="s">
        <v>303</v>
      </c>
      <c r="H39" s="69">
        <f t="shared" si="1"/>
        <v>3</v>
      </c>
      <c r="I39" s="69">
        <f t="shared" si="2"/>
        <v>3</v>
      </c>
      <c r="J39" s="69">
        <f t="shared" si="3"/>
        <v>3</v>
      </c>
      <c r="K39" s="69">
        <f t="shared" si="4"/>
        <v>3</v>
      </c>
      <c r="L39" s="533"/>
      <c r="M39" s="71"/>
      <c r="N39" s="67" t="s">
        <v>304</v>
      </c>
      <c r="O39" s="75" t="s">
        <v>305</v>
      </c>
      <c r="P39" s="66" t="s">
        <v>306</v>
      </c>
      <c r="Q39" s="72"/>
      <c r="R39" s="67" t="s">
        <v>301</v>
      </c>
      <c r="S39" s="67" t="s">
        <v>302</v>
      </c>
      <c r="T39" s="67">
        <v>1</v>
      </c>
      <c r="U39" s="67">
        <v>1</v>
      </c>
      <c r="V39" s="67">
        <v>1</v>
      </c>
      <c r="W39" s="73">
        <f t="shared" si="5"/>
        <v>3</v>
      </c>
      <c r="X39" s="67">
        <v>1</v>
      </c>
      <c r="Y39" s="67">
        <v>1</v>
      </c>
      <c r="Z39" s="67">
        <v>1</v>
      </c>
      <c r="AA39" s="73">
        <f t="shared" si="6"/>
        <v>3</v>
      </c>
      <c r="AB39" s="67">
        <v>1</v>
      </c>
      <c r="AC39" s="67">
        <v>1</v>
      </c>
      <c r="AD39" s="67">
        <v>1</v>
      </c>
      <c r="AE39" s="73">
        <f t="shared" si="7"/>
        <v>3</v>
      </c>
      <c r="AF39" s="67">
        <v>1</v>
      </c>
      <c r="AG39" s="67">
        <v>1</v>
      </c>
      <c r="AH39" s="67">
        <v>1</v>
      </c>
      <c r="AI39" s="73">
        <f t="shared" si="8"/>
        <v>3</v>
      </c>
      <c r="AJ39" s="73">
        <f t="shared" si="9"/>
        <v>12</v>
      </c>
    </row>
    <row r="40" spans="1:36" s="58" customFormat="1" ht="91.5" customHeight="1" x14ac:dyDescent="0.25"/>
  </sheetData>
  <mergeCells count="31">
    <mergeCell ref="A11:P11"/>
    <mergeCell ref="A8:P8"/>
    <mergeCell ref="A9:E9"/>
    <mergeCell ref="F9:J9"/>
    <mergeCell ref="K9:P9"/>
    <mergeCell ref="A10:P10"/>
    <mergeCell ref="A12:P13"/>
    <mergeCell ref="A14:P15"/>
    <mergeCell ref="R14:AJ15"/>
    <mergeCell ref="A16:A17"/>
    <mergeCell ref="B16:F16"/>
    <mergeCell ref="G16:G17"/>
    <mergeCell ref="H16:K16"/>
    <mergeCell ref="L16:L17"/>
    <mergeCell ref="M16:M17"/>
    <mergeCell ref="N16:N17"/>
    <mergeCell ref="A26:A39"/>
    <mergeCell ref="L30:L31"/>
    <mergeCell ref="L35:L39"/>
    <mergeCell ref="AF16:AI16"/>
    <mergeCell ref="AJ16:AJ17"/>
    <mergeCell ref="A18:A19"/>
    <mergeCell ref="L18:L20"/>
    <mergeCell ref="A22:A25"/>
    <mergeCell ref="L22:L25"/>
    <mergeCell ref="O16:O17"/>
    <mergeCell ref="P16:P17"/>
    <mergeCell ref="R16:S16"/>
    <mergeCell ref="T16:W16"/>
    <mergeCell ref="X16:AA16"/>
    <mergeCell ref="AB16:AE16"/>
  </mergeCells>
  <dataValidations count="2">
    <dataValidation type="list" allowBlank="1" showInputMessage="1" showErrorMessage="1" sqref="D18:D39" xr:uid="{F6F13310-0B7B-4996-9C0E-7E0E3C3E3842}">
      <formula1>"Unidad,Porcentaje,Monetario"</formula1>
      <formula2>0</formula2>
    </dataValidation>
    <dataValidation type="list" allowBlank="1" showInputMessage="1" showErrorMessage="1" sqref="F18:F39" xr:uid="{E124D420-9CDE-47A2-954B-86D6CC14F21E}">
      <formula1>"A,B,C"</formula1>
      <formula2>0</formula2>
    </dataValidation>
  </dataValidations>
  <printOptions horizontalCentered="1" verticalCentered="1"/>
  <pageMargins left="0" right="0" top="0.75" bottom="0.75" header="0.3" footer="0.3"/>
  <pageSetup paperSize="5" scale="47"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745A6-E5A6-477E-8C19-54178099D9A5}">
  <sheetPr codeName="Hoja6"/>
  <dimension ref="A1:AMJ38"/>
  <sheetViews>
    <sheetView showGridLines="0" zoomScale="70" zoomScaleNormal="70" zoomScaleSheetLayoutView="10" workbookViewId="0"/>
  </sheetViews>
  <sheetFormatPr baseColWidth="10" defaultColWidth="11.42578125" defaultRowHeight="15" x14ac:dyDescent="0.2"/>
  <cols>
    <col min="1" max="1" width="29.28515625" style="10" customWidth="1"/>
    <col min="2" max="2" width="40.42578125" style="10" customWidth="1"/>
    <col min="3" max="4" width="29.28515625" style="10" customWidth="1"/>
    <col min="5" max="6" width="22" style="10" customWidth="1"/>
    <col min="7" max="7" width="63.140625" style="10" customWidth="1"/>
    <col min="8" max="11" width="17.85546875" style="10" customWidth="1"/>
    <col min="12" max="12" width="23.140625" style="10" customWidth="1"/>
    <col min="13" max="13" width="25.28515625" style="10" customWidth="1"/>
    <col min="14" max="14" width="31.140625" style="10" customWidth="1"/>
    <col min="15" max="15" width="46.28515625" style="10" customWidth="1"/>
    <col min="16" max="16" width="36.28515625" style="10" customWidth="1"/>
    <col min="17" max="17" width="12.140625" style="2" customWidth="1"/>
    <col min="18" max="18" width="31.28515625" style="10" customWidth="1"/>
    <col min="19" max="19" width="28.5703125" style="10" customWidth="1"/>
    <col min="20" max="29" width="13.5703125" style="10" customWidth="1"/>
    <col min="30" max="30" width="14.140625" style="10" bestFit="1" customWidth="1"/>
    <col min="31" max="31" width="15.7109375" style="10" customWidth="1"/>
    <col min="32" max="33" width="13.5703125" style="10" customWidth="1"/>
    <col min="34" max="34" width="15.7109375" style="10" customWidth="1"/>
    <col min="35" max="37" width="13.5703125" style="10" customWidth="1"/>
    <col min="38" max="1024" width="12.140625" style="10" customWidth="1"/>
    <col min="1025" max="1025" width="12.5703125" style="2" customWidth="1"/>
    <col min="1026" max="16384" width="11.42578125" style="2"/>
  </cols>
  <sheetData>
    <row r="1" spans="1:1024" ht="44.1" customHeight="1" x14ac:dyDescent="0.2">
      <c r="A1" s="9"/>
      <c r="B1" s="9"/>
      <c r="C1" s="9"/>
      <c r="D1" s="9"/>
      <c r="E1" s="9"/>
      <c r="F1" s="9"/>
      <c r="G1" s="9"/>
      <c r="H1" s="9"/>
      <c r="I1" s="9"/>
      <c r="J1" s="9"/>
      <c r="K1" s="9"/>
      <c r="L1" s="9"/>
      <c r="M1" s="9"/>
      <c r="N1" s="9"/>
      <c r="O1" s="9"/>
      <c r="P1" s="9"/>
    </row>
    <row r="2" spans="1:1024" ht="44.1" customHeight="1" x14ac:dyDescent="0.2">
      <c r="A2" s="9"/>
      <c r="B2" s="9"/>
      <c r="C2" s="9"/>
      <c r="D2" s="9"/>
      <c r="E2" s="9"/>
      <c r="F2" s="9"/>
      <c r="G2" s="9"/>
      <c r="H2" s="9"/>
      <c r="I2" s="9"/>
      <c r="J2" s="9"/>
      <c r="K2" s="9"/>
      <c r="L2" s="9"/>
      <c r="M2" s="9"/>
      <c r="N2" s="9"/>
      <c r="O2" s="9"/>
      <c r="P2" s="9"/>
    </row>
    <row r="3" spans="1:1024" ht="44.1" customHeight="1" x14ac:dyDescent="0.2">
      <c r="A3" s="9"/>
      <c r="B3" s="9"/>
      <c r="C3" s="9"/>
      <c r="D3" s="9"/>
      <c r="E3" s="9"/>
      <c r="F3" s="9"/>
      <c r="G3" s="9"/>
      <c r="H3" s="9"/>
      <c r="I3" s="9"/>
      <c r="J3" s="9"/>
      <c r="K3" s="9"/>
      <c r="L3" s="9"/>
      <c r="M3" s="9"/>
      <c r="N3" s="9"/>
      <c r="O3" s="9"/>
      <c r="P3" s="9"/>
    </row>
    <row r="4" spans="1:1024" ht="44.1" customHeight="1" thickBot="1" x14ac:dyDescent="0.25">
      <c r="A4" s="9"/>
      <c r="B4" s="9"/>
      <c r="C4" s="9"/>
      <c r="D4" s="9"/>
      <c r="E4" s="9"/>
      <c r="F4" s="9"/>
      <c r="G4" s="9"/>
      <c r="H4" s="9"/>
      <c r="I4" s="9"/>
      <c r="J4" s="9"/>
      <c r="K4" s="9"/>
      <c r="L4" s="9"/>
      <c r="M4" s="9"/>
      <c r="N4" s="9"/>
      <c r="O4" s="9"/>
      <c r="P4" s="9"/>
    </row>
    <row r="5" spans="1:1024" s="11" customFormat="1" ht="44.1" customHeight="1" thickBot="1" x14ac:dyDescent="0.25">
      <c r="A5" s="518" t="s">
        <v>32</v>
      </c>
      <c r="B5" s="519"/>
      <c r="C5" s="519"/>
      <c r="D5" s="519"/>
      <c r="E5" s="520"/>
      <c r="F5" s="519"/>
      <c r="G5" s="519"/>
      <c r="H5" s="520"/>
      <c r="I5" s="520"/>
      <c r="J5" s="520"/>
      <c r="K5" s="520"/>
      <c r="L5" s="520"/>
      <c r="M5" s="519"/>
      <c r="N5" s="519"/>
      <c r="O5" s="519"/>
      <c r="P5" s="521"/>
      <c r="Q5" s="2"/>
    </row>
    <row r="6" spans="1:1024" s="11" customFormat="1" ht="135" customHeight="1" thickBot="1" x14ac:dyDescent="0.25">
      <c r="A6" s="522" t="s">
        <v>33</v>
      </c>
      <c r="B6" s="522"/>
      <c r="C6" s="522"/>
      <c r="D6" s="522"/>
      <c r="E6" s="523"/>
      <c r="F6" s="522" t="s">
        <v>34</v>
      </c>
      <c r="G6" s="522"/>
      <c r="H6" s="523"/>
      <c r="I6" s="523"/>
      <c r="J6" s="523"/>
      <c r="K6" s="524" t="s">
        <v>35</v>
      </c>
      <c r="L6" s="525"/>
      <c r="M6" s="526"/>
      <c r="N6" s="526"/>
      <c r="O6" s="526"/>
      <c r="P6" s="527"/>
      <c r="Q6" s="2"/>
    </row>
    <row r="7" spans="1:1024" ht="27" thickBot="1" x14ac:dyDescent="0.25">
      <c r="A7" s="528" t="s">
        <v>36</v>
      </c>
      <c r="B7" s="529"/>
      <c r="C7" s="529"/>
      <c r="D7" s="529"/>
      <c r="E7" s="530"/>
      <c r="F7" s="529"/>
      <c r="G7" s="529"/>
      <c r="H7" s="530"/>
      <c r="I7" s="530"/>
      <c r="J7" s="530"/>
      <c r="K7" s="530"/>
      <c r="L7" s="530"/>
      <c r="M7" s="529"/>
      <c r="N7" s="529"/>
      <c r="O7" s="529"/>
      <c r="P7" s="531"/>
    </row>
    <row r="8" spans="1:1024" s="12" customFormat="1" ht="23.25" customHeight="1" x14ac:dyDescent="0.2">
      <c r="A8" s="514" t="s">
        <v>307</v>
      </c>
      <c r="B8" s="515"/>
      <c r="C8" s="515"/>
      <c r="D8" s="515"/>
      <c r="E8" s="516"/>
      <c r="F8" s="515"/>
      <c r="G8" s="515"/>
      <c r="H8" s="516"/>
      <c r="I8" s="516"/>
      <c r="J8" s="516"/>
      <c r="K8" s="516"/>
      <c r="L8" s="516"/>
      <c r="M8" s="515"/>
      <c r="N8" s="515"/>
      <c r="O8" s="515"/>
      <c r="P8" s="517"/>
      <c r="Q8" s="2"/>
    </row>
    <row r="9" spans="1:1024" s="12" customFormat="1" ht="20.100000000000001" customHeight="1" x14ac:dyDescent="0.2">
      <c r="A9" s="489" t="s">
        <v>38</v>
      </c>
      <c r="B9" s="490"/>
      <c r="C9" s="490"/>
      <c r="D9" s="490"/>
      <c r="E9" s="491"/>
      <c r="F9" s="490"/>
      <c r="G9" s="490"/>
      <c r="H9" s="491"/>
      <c r="I9" s="491"/>
      <c r="J9" s="491"/>
      <c r="K9" s="491"/>
      <c r="L9" s="491"/>
      <c r="M9" s="490"/>
      <c r="N9" s="490"/>
      <c r="O9" s="490"/>
      <c r="P9" s="492"/>
      <c r="Q9" s="2"/>
    </row>
    <row r="10" spans="1:1024" s="12" customFormat="1" ht="20.100000000000001" customHeight="1" thickBot="1" x14ac:dyDescent="0.25">
      <c r="A10" s="489"/>
      <c r="B10" s="490"/>
      <c r="C10" s="490"/>
      <c r="D10" s="490"/>
      <c r="E10" s="491"/>
      <c r="F10" s="490"/>
      <c r="G10" s="490"/>
      <c r="H10" s="491"/>
      <c r="I10" s="491"/>
      <c r="J10" s="491"/>
      <c r="K10" s="491"/>
      <c r="L10" s="491"/>
      <c r="M10" s="490"/>
      <c r="N10" s="490"/>
      <c r="O10" s="490"/>
      <c r="P10" s="492"/>
      <c r="Q10" s="2"/>
    </row>
    <row r="11" spans="1:1024" s="12" customFormat="1" ht="14.45" customHeight="1" x14ac:dyDescent="0.2">
      <c r="A11" s="489" t="s">
        <v>308</v>
      </c>
      <c r="B11" s="490"/>
      <c r="C11" s="490"/>
      <c r="D11" s="490"/>
      <c r="E11" s="491"/>
      <c r="F11" s="490"/>
      <c r="G11" s="490"/>
      <c r="H11" s="491"/>
      <c r="I11" s="491"/>
      <c r="J11" s="491"/>
      <c r="K11" s="491"/>
      <c r="L11" s="491"/>
      <c r="M11" s="490"/>
      <c r="N11" s="490"/>
      <c r="O11" s="490"/>
      <c r="P11" s="492"/>
      <c r="Q11" s="2"/>
      <c r="R11" s="501" t="s">
        <v>40</v>
      </c>
      <c r="S11" s="502"/>
      <c r="T11" s="503"/>
      <c r="U11" s="503"/>
      <c r="V11" s="503"/>
      <c r="W11" s="503"/>
      <c r="X11" s="503"/>
      <c r="Y11" s="503"/>
      <c r="Z11" s="503"/>
      <c r="AA11" s="503"/>
      <c r="AB11" s="503"/>
      <c r="AC11" s="503"/>
      <c r="AD11" s="503"/>
      <c r="AE11" s="503"/>
      <c r="AF11" s="503"/>
      <c r="AG11" s="503"/>
      <c r="AH11" s="503"/>
      <c r="AI11" s="503"/>
      <c r="AJ11" s="504"/>
      <c r="AK11" s="13"/>
    </row>
    <row r="12" spans="1:1024" s="12" customFormat="1" ht="15" customHeight="1" thickBot="1" x14ac:dyDescent="0.25">
      <c r="A12" s="546"/>
      <c r="B12" s="547"/>
      <c r="C12" s="547"/>
      <c r="D12" s="547"/>
      <c r="E12" s="548"/>
      <c r="F12" s="547"/>
      <c r="G12" s="547"/>
      <c r="H12" s="548"/>
      <c r="I12" s="548"/>
      <c r="J12" s="548"/>
      <c r="K12" s="548"/>
      <c r="L12" s="548"/>
      <c r="M12" s="547"/>
      <c r="N12" s="547"/>
      <c r="O12" s="547"/>
      <c r="P12" s="549"/>
      <c r="Q12" s="2"/>
      <c r="R12" s="505"/>
      <c r="S12" s="506"/>
      <c r="T12" s="507"/>
      <c r="U12" s="507"/>
      <c r="V12" s="507"/>
      <c r="W12" s="507"/>
      <c r="X12" s="507"/>
      <c r="Y12" s="507"/>
      <c r="Z12" s="507"/>
      <c r="AA12" s="507"/>
      <c r="AB12" s="507"/>
      <c r="AC12" s="507"/>
      <c r="AD12" s="507"/>
      <c r="AE12" s="507"/>
      <c r="AF12" s="507"/>
      <c r="AG12" s="507"/>
      <c r="AH12" s="507"/>
      <c r="AI12" s="507"/>
      <c r="AJ12" s="508"/>
      <c r="AK12" s="13"/>
    </row>
    <row r="13" spans="1:1024" ht="47.25" customHeight="1" thickBot="1" x14ac:dyDescent="0.25">
      <c r="A13" s="487" t="s">
        <v>41</v>
      </c>
      <c r="B13" s="487" t="s">
        <v>42</v>
      </c>
      <c r="C13" s="487"/>
      <c r="D13" s="487"/>
      <c r="E13" s="510"/>
      <c r="F13" s="487"/>
      <c r="G13" s="487" t="s">
        <v>43</v>
      </c>
      <c r="H13" s="510" t="s">
        <v>44</v>
      </c>
      <c r="I13" s="510"/>
      <c r="J13" s="510"/>
      <c r="K13" s="510"/>
      <c r="L13" s="511" t="s">
        <v>45</v>
      </c>
      <c r="M13" s="487" t="s">
        <v>46</v>
      </c>
      <c r="N13" s="487" t="s">
        <v>47</v>
      </c>
      <c r="O13" s="487" t="s">
        <v>48</v>
      </c>
      <c r="P13" s="509" t="s">
        <v>49</v>
      </c>
      <c r="Q13" s="14"/>
      <c r="R13" s="513" t="s">
        <v>42</v>
      </c>
      <c r="S13" s="513"/>
      <c r="T13" s="479" t="s">
        <v>50</v>
      </c>
      <c r="U13" s="479"/>
      <c r="V13" s="479"/>
      <c r="W13" s="479"/>
      <c r="X13" s="479" t="s">
        <v>51</v>
      </c>
      <c r="Y13" s="479"/>
      <c r="Z13" s="479"/>
      <c r="AA13" s="479"/>
      <c r="AB13" s="479" t="s">
        <v>52</v>
      </c>
      <c r="AC13" s="479"/>
      <c r="AD13" s="479"/>
      <c r="AE13" s="479"/>
      <c r="AF13" s="479" t="s">
        <v>53</v>
      </c>
      <c r="AG13" s="479"/>
      <c r="AH13" s="479"/>
      <c r="AI13" s="479"/>
      <c r="AJ13" s="512" t="s">
        <v>54</v>
      </c>
      <c r="AK13" s="9"/>
      <c r="AL13" s="9"/>
      <c r="AM13" s="9"/>
      <c r="AN13" s="9"/>
      <c r="AO13" s="9"/>
      <c r="AP13" s="9"/>
      <c r="AQ13" s="9"/>
      <c r="AR13" s="9"/>
      <c r="AS13" s="9"/>
      <c r="AT13" s="9"/>
      <c r="AU13" s="9"/>
      <c r="AMJ13" s="2"/>
    </row>
    <row r="14" spans="1:1024" s="12" customFormat="1" ht="63" customHeight="1" thickBot="1" x14ac:dyDescent="0.25">
      <c r="A14" s="509"/>
      <c r="B14" s="15" t="s">
        <v>55</v>
      </c>
      <c r="C14" s="15" t="s">
        <v>56</v>
      </c>
      <c r="D14" s="15" t="s">
        <v>57</v>
      </c>
      <c r="E14" s="16" t="s">
        <v>58</v>
      </c>
      <c r="F14" s="15" t="s">
        <v>59</v>
      </c>
      <c r="G14" s="488"/>
      <c r="H14" s="16" t="s">
        <v>60</v>
      </c>
      <c r="I14" s="16" t="s">
        <v>61</v>
      </c>
      <c r="J14" s="16" t="s">
        <v>62</v>
      </c>
      <c r="K14" s="16" t="s">
        <v>63</v>
      </c>
      <c r="L14" s="510"/>
      <c r="M14" s="488"/>
      <c r="N14" s="488"/>
      <c r="O14" s="488"/>
      <c r="P14" s="487"/>
      <c r="Q14" s="14"/>
      <c r="R14" s="76" t="s">
        <v>55</v>
      </c>
      <c r="S14" s="15" t="s">
        <v>56</v>
      </c>
      <c r="T14" s="17" t="s">
        <v>64</v>
      </c>
      <c r="U14" s="17" t="s">
        <v>65</v>
      </c>
      <c r="V14" s="17" t="s">
        <v>66</v>
      </c>
      <c r="W14" s="16" t="s">
        <v>67</v>
      </c>
      <c r="X14" s="17" t="s">
        <v>68</v>
      </c>
      <c r="Y14" s="17" t="s">
        <v>69</v>
      </c>
      <c r="Z14" s="17" t="s">
        <v>70</v>
      </c>
      <c r="AA14" s="16" t="s">
        <v>71</v>
      </c>
      <c r="AB14" s="17" t="s">
        <v>72</v>
      </c>
      <c r="AC14" s="17" t="s">
        <v>73</v>
      </c>
      <c r="AD14" s="17" t="s">
        <v>74</v>
      </c>
      <c r="AE14" s="16" t="s">
        <v>75</v>
      </c>
      <c r="AF14" s="17" t="s">
        <v>76</v>
      </c>
      <c r="AG14" s="17" t="s">
        <v>77</v>
      </c>
      <c r="AH14" s="17" t="s">
        <v>78</v>
      </c>
      <c r="AI14" s="16" t="s">
        <v>79</v>
      </c>
      <c r="AJ14" s="512"/>
      <c r="AK14" s="18"/>
      <c r="AL14" s="18"/>
      <c r="AM14" s="18"/>
      <c r="AN14" s="18"/>
      <c r="AO14" s="18"/>
      <c r="AP14" s="18"/>
      <c r="AQ14" s="18"/>
      <c r="AR14" s="18"/>
      <c r="AS14" s="18"/>
      <c r="AT14" s="18"/>
      <c r="AU14" s="18"/>
    </row>
    <row r="15" spans="1:1024" ht="189" customHeight="1" thickBot="1" x14ac:dyDescent="0.25">
      <c r="A15" s="550" t="s">
        <v>309</v>
      </c>
      <c r="B15" s="21" t="s">
        <v>923</v>
      </c>
      <c r="C15" s="21" t="s">
        <v>924</v>
      </c>
      <c r="D15" s="21" t="s">
        <v>158</v>
      </c>
      <c r="E15" s="396">
        <f t="shared" ref="E15:E38" si="0">+AJ15</f>
        <v>0.60000000000000009</v>
      </c>
      <c r="F15" s="23" t="s">
        <v>84</v>
      </c>
      <c r="G15" s="397" t="s">
        <v>925</v>
      </c>
      <c r="H15" s="36">
        <f t="shared" ref="H15:H38" si="1">+W15</f>
        <v>0.60000000000000009</v>
      </c>
      <c r="I15" s="36">
        <f t="shared" ref="I15:I38" si="2">+AA15</f>
        <v>0</v>
      </c>
      <c r="J15" s="36">
        <f t="shared" ref="J15:J38" si="3">+AE15</f>
        <v>0</v>
      </c>
      <c r="K15" s="36">
        <f t="shared" ref="K15:K38" si="4">+AI15</f>
        <v>0</v>
      </c>
      <c r="L15" s="398">
        <v>1315370.4881337346</v>
      </c>
      <c r="M15" s="552" t="s">
        <v>313</v>
      </c>
      <c r="N15" s="21" t="s">
        <v>314</v>
      </c>
      <c r="O15" s="399" t="s">
        <v>926</v>
      </c>
      <c r="P15" s="26"/>
      <c r="Q15" s="14"/>
      <c r="R15" s="21" t="s">
        <v>923</v>
      </c>
      <c r="S15" s="21" t="s">
        <v>924</v>
      </c>
      <c r="T15" s="80">
        <v>0.4</v>
      </c>
      <c r="U15" s="80">
        <v>0.2</v>
      </c>
      <c r="V15" s="80">
        <v>0</v>
      </c>
      <c r="W15" s="81">
        <f>SUM(T15:V15)</f>
        <v>0.60000000000000009</v>
      </c>
      <c r="X15" s="80">
        <v>0</v>
      </c>
      <c r="Y15" s="80">
        <v>0</v>
      </c>
      <c r="Z15" s="80">
        <v>0</v>
      </c>
      <c r="AA15" s="81">
        <f>SUM(X15:Z15)</f>
        <v>0</v>
      </c>
      <c r="AB15" s="80">
        <v>0</v>
      </c>
      <c r="AC15" s="80">
        <v>0</v>
      </c>
      <c r="AD15" s="80">
        <v>0</v>
      </c>
      <c r="AE15" s="81">
        <f>SUM(AB15:AD15)</f>
        <v>0</v>
      </c>
      <c r="AF15" s="80">
        <v>0</v>
      </c>
      <c r="AG15" s="80">
        <v>0</v>
      </c>
      <c r="AH15" s="80">
        <v>0</v>
      </c>
      <c r="AI15" s="81">
        <f>SUM(AF15:AH15)</f>
        <v>0</v>
      </c>
      <c r="AJ15" s="81">
        <f>SUM(W15,AA15,AE15,AI15)</f>
        <v>0.60000000000000009</v>
      </c>
    </row>
    <row r="16" spans="1:1024" ht="189" customHeight="1" thickBot="1" x14ac:dyDescent="0.25">
      <c r="A16" s="550"/>
      <c r="B16" s="21" t="s">
        <v>310</v>
      </c>
      <c r="C16" s="21" t="s">
        <v>311</v>
      </c>
      <c r="D16" s="21" t="s">
        <v>158</v>
      </c>
      <c r="E16" s="34">
        <f t="shared" si="0"/>
        <v>1</v>
      </c>
      <c r="F16" s="23" t="s">
        <v>84</v>
      </c>
      <c r="G16" s="77" t="s">
        <v>312</v>
      </c>
      <c r="H16" s="36">
        <f t="shared" si="1"/>
        <v>0</v>
      </c>
      <c r="I16" s="36">
        <f t="shared" si="2"/>
        <v>0</v>
      </c>
      <c r="J16" s="36">
        <f t="shared" si="3"/>
        <v>0</v>
      </c>
      <c r="K16" s="36">
        <f t="shared" si="4"/>
        <v>1</v>
      </c>
      <c r="L16" s="398">
        <v>691727.34258563025</v>
      </c>
      <c r="M16" s="553"/>
      <c r="N16" s="21" t="s">
        <v>314</v>
      </c>
      <c r="O16" s="79" t="s">
        <v>315</v>
      </c>
      <c r="P16" s="26"/>
      <c r="Q16" s="14"/>
      <c r="R16" s="21" t="s">
        <v>310</v>
      </c>
      <c r="S16" s="21" t="s">
        <v>311</v>
      </c>
      <c r="T16" s="80">
        <v>0</v>
      </c>
      <c r="U16" s="80">
        <v>0</v>
      </c>
      <c r="V16" s="80">
        <v>0</v>
      </c>
      <c r="W16" s="81">
        <f>SUM(T16:V16)</f>
        <v>0</v>
      </c>
      <c r="X16" s="80">
        <v>0</v>
      </c>
      <c r="Y16" s="80">
        <v>0</v>
      </c>
      <c r="Z16" s="80">
        <v>0</v>
      </c>
      <c r="AA16" s="81">
        <f>SUM(X16:Z16)</f>
        <v>0</v>
      </c>
      <c r="AB16" s="80">
        <v>0</v>
      </c>
      <c r="AC16" s="80">
        <v>0</v>
      </c>
      <c r="AD16" s="80">
        <v>0</v>
      </c>
      <c r="AE16" s="81">
        <f>SUM(AB16:AD16)</f>
        <v>0</v>
      </c>
      <c r="AF16" s="80">
        <v>0.5</v>
      </c>
      <c r="AG16" s="80">
        <v>0.5</v>
      </c>
      <c r="AH16" s="80">
        <v>0</v>
      </c>
      <c r="AI16" s="81">
        <f>SUM(AF16:AH16)</f>
        <v>1</v>
      </c>
      <c r="AJ16" s="81">
        <f>SUM(W16,AA16,AE16,AI16)</f>
        <v>1</v>
      </c>
    </row>
    <row r="17" spans="1:36" ht="213.75" customHeight="1" thickBot="1" x14ac:dyDescent="0.25">
      <c r="A17" s="550"/>
      <c r="B17" s="21" t="s">
        <v>316</v>
      </c>
      <c r="C17" s="21" t="s">
        <v>317</v>
      </c>
      <c r="D17" s="21" t="s">
        <v>158</v>
      </c>
      <c r="E17" s="34">
        <f t="shared" si="0"/>
        <v>1</v>
      </c>
      <c r="F17" s="23" t="s">
        <v>84</v>
      </c>
      <c r="G17" s="77" t="s">
        <v>318</v>
      </c>
      <c r="H17" s="36">
        <f t="shared" si="1"/>
        <v>0</v>
      </c>
      <c r="I17" s="36">
        <f t="shared" si="2"/>
        <v>0</v>
      </c>
      <c r="J17" s="36">
        <f t="shared" si="3"/>
        <v>0.60000000000000009</v>
      </c>
      <c r="K17" s="36">
        <f t="shared" si="4"/>
        <v>0.39999999999999997</v>
      </c>
      <c r="L17" s="398">
        <v>812027.74999182695</v>
      </c>
      <c r="M17" s="553"/>
      <c r="N17" s="82" t="s">
        <v>314</v>
      </c>
      <c r="O17" s="79" t="s">
        <v>319</v>
      </c>
      <c r="P17" s="26"/>
      <c r="Q17" s="14"/>
      <c r="R17" s="21" t="s">
        <v>316</v>
      </c>
      <c r="S17" s="21" t="s">
        <v>317</v>
      </c>
      <c r="T17" s="80">
        <v>0</v>
      </c>
      <c r="U17" s="80">
        <v>0</v>
      </c>
      <c r="V17" s="80">
        <v>0</v>
      </c>
      <c r="W17" s="81">
        <f>SUM(T17:V17)</f>
        <v>0</v>
      </c>
      <c r="X17" s="80">
        <v>0</v>
      </c>
      <c r="Y17" s="80">
        <v>0</v>
      </c>
      <c r="Z17" s="80">
        <v>0</v>
      </c>
      <c r="AA17" s="81">
        <f>SUM(X17:Z17)</f>
        <v>0</v>
      </c>
      <c r="AB17" s="80">
        <v>0</v>
      </c>
      <c r="AC17" s="80">
        <v>0.2</v>
      </c>
      <c r="AD17" s="80">
        <v>0.4</v>
      </c>
      <c r="AE17" s="81">
        <f>SUM(AB17:AD17)</f>
        <v>0.60000000000000009</v>
      </c>
      <c r="AF17" s="80">
        <v>0.3</v>
      </c>
      <c r="AG17" s="80">
        <v>0.05</v>
      </c>
      <c r="AH17" s="80">
        <v>0.05</v>
      </c>
      <c r="AI17" s="81">
        <f>SUM(AF17:AH17)</f>
        <v>0.39999999999999997</v>
      </c>
      <c r="AJ17" s="81">
        <f>SUM(W17,AA17,AE17,AI17)</f>
        <v>1</v>
      </c>
    </row>
    <row r="18" spans="1:36" ht="204" customHeight="1" thickBot="1" x14ac:dyDescent="0.25">
      <c r="A18" s="550"/>
      <c r="B18" s="21" t="s">
        <v>320</v>
      </c>
      <c r="C18" s="21" t="s">
        <v>321</v>
      </c>
      <c r="D18" s="21" t="s">
        <v>158</v>
      </c>
      <c r="E18" s="34">
        <f t="shared" si="0"/>
        <v>1</v>
      </c>
      <c r="F18" s="23" t="s">
        <v>108</v>
      </c>
      <c r="G18" s="77" t="s">
        <v>927</v>
      </c>
      <c r="H18" s="36">
        <f t="shared" si="1"/>
        <v>0</v>
      </c>
      <c r="I18" s="36">
        <f t="shared" si="2"/>
        <v>0</v>
      </c>
      <c r="J18" s="36">
        <f t="shared" si="3"/>
        <v>0</v>
      </c>
      <c r="K18" s="83">
        <f t="shared" si="4"/>
        <v>1</v>
      </c>
      <c r="L18" s="398">
        <v>601502.03703098278</v>
      </c>
      <c r="M18" s="553"/>
      <c r="N18" s="84" t="s">
        <v>322</v>
      </c>
      <c r="O18" s="85" t="s">
        <v>323</v>
      </c>
      <c r="P18" s="26"/>
      <c r="Q18" s="14"/>
      <c r="R18" s="21" t="s">
        <v>320</v>
      </c>
      <c r="S18" s="21" t="s">
        <v>321</v>
      </c>
      <c r="T18" s="80">
        <v>0</v>
      </c>
      <c r="U18" s="80">
        <v>0</v>
      </c>
      <c r="V18" s="80">
        <v>0</v>
      </c>
      <c r="W18" s="81">
        <f>SUM(T18:V18)</f>
        <v>0</v>
      </c>
      <c r="X18" s="80">
        <v>0</v>
      </c>
      <c r="Y18" s="80">
        <v>0</v>
      </c>
      <c r="Z18" s="80">
        <v>0</v>
      </c>
      <c r="AA18" s="81">
        <f>SUM(X18:Z18)</f>
        <v>0</v>
      </c>
      <c r="AB18" s="80">
        <v>0</v>
      </c>
      <c r="AC18" s="80">
        <v>0</v>
      </c>
      <c r="AD18" s="80">
        <v>0</v>
      </c>
      <c r="AE18" s="81">
        <f>SUM(AB18:AD18)</f>
        <v>0</v>
      </c>
      <c r="AF18" s="80">
        <v>0.05</v>
      </c>
      <c r="AG18" s="80">
        <v>0.55000000000000004</v>
      </c>
      <c r="AH18" s="80">
        <v>0.4</v>
      </c>
      <c r="AI18" s="81">
        <f>SUM(AF18:AH18)</f>
        <v>1</v>
      </c>
      <c r="AJ18" s="81">
        <f>SUM(W18,AA18,AE18,AI18)</f>
        <v>1</v>
      </c>
    </row>
    <row r="19" spans="1:36" ht="234" customHeight="1" thickBot="1" x14ac:dyDescent="0.25">
      <c r="A19" s="551"/>
      <c r="B19" s="21" t="s">
        <v>324</v>
      </c>
      <c r="C19" s="21" t="s">
        <v>325</v>
      </c>
      <c r="D19" s="21" t="s">
        <v>158</v>
      </c>
      <c r="E19" s="34">
        <f t="shared" si="0"/>
        <v>1</v>
      </c>
      <c r="F19" s="23" t="s">
        <v>84</v>
      </c>
      <c r="G19" s="77" t="s">
        <v>326</v>
      </c>
      <c r="H19" s="36">
        <f t="shared" si="1"/>
        <v>0</v>
      </c>
      <c r="I19" s="36">
        <f t="shared" si="2"/>
        <v>0</v>
      </c>
      <c r="J19" s="36">
        <f t="shared" si="3"/>
        <v>0.60000000000000009</v>
      </c>
      <c r="K19" s="36">
        <f t="shared" si="4"/>
        <v>0.39999999999999997</v>
      </c>
      <c r="L19" s="398">
        <v>902253.05554647429</v>
      </c>
      <c r="M19" s="554"/>
      <c r="N19" s="86" t="s">
        <v>327</v>
      </c>
      <c r="O19" s="79" t="s">
        <v>328</v>
      </c>
      <c r="P19" s="26"/>
      <c r="Q19" s="14"/>
      <c r="R19" s="21" t="s">
        <v>324</v>
      </c>
      <c r="S19" s="21" t="s">
        <v>325</v>
      </c>
      <c r="T19" s="80">
        <v>0</v>
      </c>
      <c r="U19" s="80">
        <v>0</v>
      </c>
      <c r="V19" s="80">
        <v>0</v>
      </c>
      <c r="W19" s="81">
        <f>SUM(T19:V19)</f>
        <v>0</v>
      </c>
      <c r="X19" s="80">
        <v>0</v>
      </c>
      <c r="Y19" s="80">
        <v>0</v>
      </c>
      <c r="Z19" s="80">
        <v>0</v>
      </c>
      <c r="AA19" s="81">
        <f>SUM(X19:Z19)</f>
        <v>0</v>
      </c>
      <c r="AB19" s="80">
        <v>0</v>
      </c>
      <c r="AC19" s="80">
        <v>0.2</v>
      </c>
      <c r="AD19" s="80">
        <v>0.4</v>
      </c>
      <c r="AE19" s="81">
        <f>SUM(AB19:AD19)</f>
        <v>0.60000000000000009</v>
      </c>
      <c r="AF19" s="80">
        <v>0.3</v>
      </c>
      <c r="AG19" s="80">
        <v>0.05</v>
      </c>
      <c r="AH19" s="80">
        <v>0.05</v>
      </c>
      <c r="AI19" s="81">
        <f>SUM(AF19:AH19)</f>
        <v>0.39999999999999997</v>
      </c>
      <c r="AJ19" s="81">
        <f>SUM(W19,AA19,AE19,AI19)</f>
        <v>1</v>
      </c>
    </row>
    <row r="20" spans="1:36" ht="155.25" customHeight="1" thickBot="1" x14ac:dyDescent="0.25">
      <c r="A20" s="555" t="s">
        <v>329</v>
      </c>
      <c r="B20" s="87" t="s">
        <v>330</v>
      </c>
      <c r="C20" s="21" t="s">
        <v>331</v>
      </c>
      <c r="D20" s="21" t="s">
        <v>83</v>
      </c>
      <c r="E20" s="22">
        <f t="shared" si="0"/>
        <v>4</v>
      </c>
      <c r="F20" s="23" t="s">
        <v>108</v>
      </c>
      <c r="G20" s="77" t="s">
        <v>928</v>
      </c>
      <c r="H20" s="88">
        <f t="shared" si="1"/>
        <v>1</v>
      </c>
      <c r="I20" s="88">
        <f t="shared" si="2"/>
        <v>1</v>
      </c>
      <c r="J20" s="88">
        <f t="shared" si="3"/>
        <v>1</v>
      </c>
      <c r="K20" s="88">
        <f t="shared" si="4"/>
        <v>1</v>
      </c>
      <c r="L20" s="398">
        <v>864576.13465772965</v>
      </c>
      <c r="M20" s="558" t="s">
        <v>313</v>
      </c>
      <c r="N20" s="21" t="s">
        <v>314</v>
      </c>
      <c r="O20" s="79" t="s">
        <v>332</v>
      </c>
      <c r="P20" s="26"/>
      <c r="Q20" s="14"/>
      <c r="R20" s="21" t="s">
        <v>330</v>
      </c>
      <c r="S20" s="21" t="s">
        <v>331</v>
      </c>
      <c r="T20" s="27">
        <v>1</v>
      </c>
      <c r="U20" s="27">
        <v>0</v>
      </c>
      <c r="V20" s="27">
        <v>0</v>
      </c>
      <c r="W20" s="28">
        <f t="shared" ref="W20:W27" si="5">+IF($D20="Porcentaje",IF(AND(T20&lt;&gt;"",U20="",V20=""),T20,IF(AND(T20&lt;&gt;"",U20&lt;&gt;"",V20=""),U20,IF(AND(T20&lt;&gt;"",U20&lt;&gt;"",V20&lt;&gt;""),V20,0))),SUM(T20:V20))</f>
        <v>1</v>
      </c>
      <c r="X20" s="27">
        <v>1</v>
      </c>
      <c r="Y20" s="27">
        <v>0</v>
      </c>
      <c r="Z20" s="27">
        <v>0</v>
      </c>
      <c r="AA20" s="28">
        <f t="shared" ref="AA20:AA28" si="6">+IF($D20="Porcentaje",IF(AND(X20&lt;&gt;"",Y20="",Z20=""),X20,IF(AND(X20&lt;&gt;"",Y20&lt;&gt;"",Z20=""),Y20,IF(AND(X20&lt;&gt;"",Y20&lt;&gt;"",Z20&lt;&gt;""),Z20,0))),SUM(X20:Z20))</f>
        <v>1</v>
      </c>
      <c r="AB20" s="27">
        <v>1</v>
      </c>
      <c r="AC20" s="27">
        <v>0</v>
      </c>
      <c r="AD20" s="27">
        <v>0</v>
      </c>
      <c r="AE20" s="28">
        <f t="shared" ref="AE20:AE28" si="7">+IF($D20="Porcentaje",IF(AND(AB20&lt;&gt;"",AC20="",AD20=""),AB20,IF(AND(AB20&lt;&gt;"",AC20&lt;&gt;"",AD20=""),AC20,IF(AND(AB20&lt;&gt;"",AC20&lt;&gt;"",AD20&lt;&gt;""),AD20,0))),SUM(AB20:AD20))</f>
        <v>1</v>
      </c>
      <c r="AF20" s="27">
        <v>1</v>
      </c>
      <c r="AG20" s="27">
        <v>0</v>
      </c>
      <c r="AH20" s="27">
        <v>0</v>
      </c>
      <c r="AI20" s="28">
        <f t="shared" ref="AI20:AI28" si="8">+IF($D20="Porcentaje",IF(AND(AF20&lt;&gt;"",AG20="",AH20=""),AF20,IF(AND(AF20&lt;&gt;"",AG20&lt;&gt;"",AH20=""),AG20,IF(AND(AF20&lt;&gt;"",AG20&lt;&gt;"",AH20&lt;&gt;""),AH20,0))),SUM(AF20:AH20))</f>
        <v>1</v>
      </c>
      <c r="AJ20" s="28">
        <f t="shared" ref="AJ20:AJ28" si="9">+IFERROR(IF(D20="Porcentaje",IF(AND(COUNT(T20:V20)&gt;=0,COUNT(X20:Z20)=0,COUNT(AB20:AD20)=0,COUNT(AF20:AH20)=0),W20,IF(AND(COUNT(T20:V20)&gt;=1,COUNT(X20:Z20)&gt;=1,COUNT(AB20:AD20)=0,COUNT(AF20:AH20)=0),AA20,IF(AND(COUNT(T20:V20)&gt;=1,COUNT(X20:Z20)&gt;=1,COUNT(AB20:AD20)&gt;=1,COUNT(AF20:AH20)=0),AE20,IF(AND(COUNT(T20:V20)&gt;=1,COUNT(X20:Z20)&gt;=1,COUNT(AB20:AD20)&gt;=1,COUNT(AF20:AH20)&gt;=1),AI20,"-")))),SUM(W20,AA20,AE20,AI20)),"-")</f>
        <v>4</v>
      </c>
    </row>
    <row r="21" spans="1:36" ht="171.75" customHeight="1" thickBot="1" x14ac:dyDescent="0.25">
      <c r="A21" s="556"/>
      <c r="B21" s="87" t="s">
        <v>333</v>
      </c>
      <c r="C21" s="87" t="s">
        <v>333</v>
      </c>
      <c r="D21" s="21" t="s">
        <v>83</v>
      </c>
      <c r="E21" s="22">
        <f t="shared" si="0"/>
        <v>1</v>
      </c>
      <c r="F21" s="23" t="s">
        <v>108</v>
      </c>
      <c r="G21" s="77" t="s">
        <v>334</v>
      </c>
      <c r="H21" s="88">
        <f t="shared" si="1"/>
        <v>1</v>
      </c>
      <c r="I21" s="88">
        <f t="shared" si="2"/>
        <v>0</v>
      </c>
      <c r="J21" s="88">
        <f t="shared" si="3"/>
        <v>0</v>
      </c>
      <c r="K21" s="88">
        <f t="shared" si="4"/>
        <v>0</v>
      </c>
      <c r="L21" s="398">
        <v>345830.45386309194</v>
      </c>
      <c r="M21" s="559"/>
      <c r="N21" s="21" t="s">
        <v>314</v>
      </c>
      <c r="O21" s="79" t="s">
        <v>335</v>
      </c>
      <c r="P21" s="26"/>
      <c r="Q21" s="14"/>
      <c r="R21" s="21" t="s">
        <v>333</v>
      </c>
      <c r="S21" s="21" t="s">
        <v>333</v>
      </c>
      <c r="T21" s="27">
        <v>1</v>
      </c>
      <c r="U21" s="27">
        <v>0</v>
      </c>
      <c r="V21" s="27">
        <v>0</v>
      </c>
      <c r="W21" s="28">
        <f t="shared" si="5"/>
        <v>1</v>
      </c>
      <c r="X21" s="27">
        <v>0</v>
      </c>
      <c r="Y21" s="27">
        <v>0</v>
      </c>
      <c r="Z21" s="27">
        <v>0</v>
      </c>
      <c r="AA21" s="28">
        <f t="shared" si="6"/>
        <v>0</v>
      </c>
      <c r="AB21" s="27">
        <v>0</v>
      </c>
      <c r="AC21" s="27">
        <v>0</v>
      </c>
      <c r="AD21" s="27">
        <v>0</v>
      </c>
      <c r="AE21" s="28">
        <f t="shared" si="7"/>
        <v>0</v>
      </c>
      <c r="AF21" s="27">
        <v>0</v>
      </c>
      <c r="AG21" s="27">
        <v>0</v>
      </c>
      <c r="AH21" s="27">
        <v>0</v>
      </c>
      <c r="AI21" s="28">
        <f t="shared" si="8"/>
        <v>0</v>
      </c>
      <c r="AJ21" s="28">
        <f t="shared" si="9"/>
        <v>1</v>
      </c>
    </row>
    <row r="22" spans="1:36" ht="237.75" customHeight="1" thickBot="1" x14ac:dyDescent="0.25">
      <c r="A22" s="556"/>
      <c r="B22" s="87" t="s">
        <v>336</v>
      </c>
      <c r="C22" s="21" t="s">
        <v>331</v>
      </c>
      <c r="D22" s="21" t="s">
        <v>83</v>
      </c>
      <c r="E22" s="22">
        <f t="shared" si="0"/>
        <v>4</v>
      </c>
      <c r="F22" s="23" t="s">
        <v>84</v>
      </c>
      <c r="G22" s="77" t="s">
        <v>337</v>
      </c>
      <c r="H22" s="88">
        <f t="shared" si="1"/>
        <v>1</v>
      </c>
      <c r="I22" s="88">
        <f t="shared" si="2"/>
        <v>1</v>
      </c>
      <c r="J22" s="88">
        <f t="shared" si="3"/>
        <v>1</v>
      </c>
      <c r="K22" s="88">
        <f t="shared" si="4"/>
        <v>1</v>
      </c>
      <c r="L22" s="398">
        <v>572781.68921074597</v>
      </c>
      <c r="M22" s="559"/>
      <c r="N22" s="21" t="s">
        <v>314</v>
      </c>
      <c r="O22" s="79" t="s">
        <v>338</v>
      </c>
      <c r="P22" s="26"/>
      <c r="Q22" s="14"/>
      <c r="R22" s="21" t="s">
        <v>336</v>
      </c>
      <c r="S22" s="21" t="s">
        <v>331</v>
      </c>
      <c r="T22" s="27">
        <v>1</v>
      </c>
      <c r="U22" s="27">
        <v>0</v>
      </c>
      <c r="V22" s="27">
        <v>0</v>
      </c>
      <c r="W22" s="28">
        <f t="shared" si="5"/>
        <v>1</v>
      </c>
      <c r="X22" s="27">
        <v>1</v>
      </c>
      <c r="Y22" s="27">
        <v>0</v>
      </c>
      <c r="Z22" s="27">
        <v>0</v>
      </c>
      <c r="AA22" s="28">
        <f t="shared" si="6"/>
        <v>1</v>
      </c>
      <c r="AB22" s="27">
        <v>1</v>
      </c>
      <c r="AC22" s="27">
        <v>0</v>
      </c>
      <c r="AD22" s="27">
        <v>0</v>
      </c>
      <c r="AE22" s="28">
        <f t="shared" si="7"/>
        <v>1</v>
      </c>
      <c r="AF22" s="27">
        <v>1</v>
      </c>
      <c r="AG22" s="27">
        <v>0</v>
      </c>
      <c r="AH22" s="27">
        <v>0</v>
      </c>
      <c r="AI22" s="28">
        <f t="shared" si="8"/>
        <v>1</v>
      </c>
      <c r="AJ22" s="28">
        <f t="shared" si="9"/>
        <v>4</v>
      </c>
    </row>
    <row r="23" spans="1:36" ht="237.75" customHeight="1" thickBot="1" x14ac:dyDescent="0.25">
      <c r="A23" s="556"/>
      <c r="B23" s="89" t="s">
        <v>929</v>
      </c>
      <c r="C23" s="89" t="s">
        <v>662</v>
      </c>
      <c r="D23" s="89" t="s">
        <v>83</v>
      </c>
      <c r="E23" s="22">
        <f t="shared" si="0"/>
        <v>7</v>
      </c>
      <c r="F23" s="124" t="s">
        <v>84</v>
      </c>
      <c r="G23" s="121" t="s">
        <v>930</v>
      </c>
      <c r="H23" s="88">
        <f t="shared" si="1"/>
        <v>3</v>
      </c>
      <c r="I23" s="88">
        <f t="shared" si="2"/>
        <v>1</v>
      </c>
      <c r="J23" s="88">
        <f t="shared" si="3"/>
        <v>2</v>
      </c>
      <c r="K23" s="88">
        <f t="shared" si="4"/>
        <v>1</v>
      </c>
      <c r="L23" s="398">
        <v>572781.68921074597</v>
      </c>
      <c r="M23" s="559"/>
      <c r="N23" s="89" t="s">
        <v>931</v>
      </c>
      <c r="O23" s="127" t="s">
        <v>932</v>
      </c>
      <c r="P23" s="26"/>
      <c r="Q23" s="14"/>
      <c r="R23" s="21" t="s">
        <v>929</v>
      </c>
      <c r="S23" s="21" t="s">
        <v>662</v>
      </c>
      <c r="T23" s="30">
        <v>3</v>
      </c>
      <c r="U23" s="30">
        <v>0</v>
      </c>
      <c r="V23" s="30">
        <v>0</v>
      </c>
      <c r="W23" s="28">
        <f t="shared" si="5"/>
        <v>3</v>
      </c>
      <c r="X23" s="30">
        <v>1</v>
      </c>
      <c r="Y23" s="30">
        <v>0</v>
      </c>
      <c r="Z23" s="30">
        <v>0</v>
      </c>
      <c r="AA23" s="28">
        <f t="shared" si="6"/>
        <v>1</v>
      </c>
      <c r="AB23" s="30">
        <v>2</v>
      </c>
      <c r="AC23" s="30">
        <v>0</v>
      </c>
      <c r="AD23" s="30">
        <v>0</v>
      </c>
      <c r="AE23" s="28">
        <f t="shared" si="7"/>
        <v>2</v>
      </c>
      <c r="AF23" s="30">
        <v>1</v>
      </c>
      <c r="AG23" s="30">
        <v>0</v>
      </c>
      <c r="AH23" s="30">
        <v>0</v>
      </c>
      <c r="AI23" s="28">
        <f t="shared" si="8"/>
        <v>1</v>
      </c>
      <c r="AJ23" s="28">
        <f t="shared" si="9"/>
        <v>7</v>
      </c>
    </row>
    <row r="24" spans="1:36" ht="193.5" customHeight="1" thickBot="1" x14ac:dyDescent="0.25">
      <c r="A24" s="556"/>
      <c r="B24" s="87" t="s">
        <v>919</v>
      </c>
      <c r="C24" s="87" t="s">
        <v>920</v>
      </c>
      <c r="D24" s="21" t="s">
        <v>83</v>
      </c>
      <c r="E24" s="22">
        <f t="shared" si="0"/>
        <v>1</v>
      </c>
      <c r="F24" s="23" t="s">
        <v>84</v>
      </c>
      <c r="G24" s="77" t="s">
        <v>339</v>
      </c>
      <c r="H24" s="88">
        <f t="shared" si="1"/>
        <v>1</v>
      </c>
      <c r="I24" s="88">
        <f t="shared" si="2"/>
        <v>0</v>
      </c>
      <c r="J24" s="88">
        <f t="shared" si="3"/>
        <v>0</v>
      </c>
      <c r="K24" s="88">
        <f t="shared" si="4"/>
        <v>0</v>
      </c>
      <c r="L24" s="398">
        <v>432288.06732886482</v>
      </c>
      <c r="M24" s="559"/>
      <c r="N24" s="21" t="s">
        <v>314</v>
      </c>
      <c r="O24" s="79" t="s">
        <v>340</v>
      </c>
      <c r="P24" s="26"/>
      <c r="Q24" s="14"/>
      <c r="R24" s="21" t="s">
        <v>919</v>
      </c>
      <c r="S24" s="21" t="s">
        <v>920</v>
      </c>
      <c r="T24" s="27">
        <v>0</v>
      </c>
      <c r="U24" s="27">
        <v>1</v>
      </c>
      <c r="V24" s="27">
        <v>0</v>
      </c>
      <c r="W24" s="28">
        <f t="shared" si="5"/>
        <v>1</v>
      </c>
      <c r="X24" s="27">
        <v>0</v>
      </c>
      <c r="Y24" s="27">
        <v>0</v>
      </c>
      <c r="Z24" s="27">
        <v>0</v>
      </c>
      <c r="AA24" s="28">
        <f t="shared" si="6"/>
        <v>0</v>
      </c>
      <c r="AB24" s="27">
        <v>0</v>
      </c>
      <c r="AC24" s="27">
        <v>0</v>
      </c>
      <c r="AD24" s="27">
        <v>0</v>
      </c>
      <c r="AE24" s="28">
        <f t="shared" si="7"/>
        <v>0</v>
      </c>
      <c r="AF24" s="27">
        <v>0</v>
      </c>
      <c r="AG24" s="27">
        <v>0</v>
      </c>
      <c r="AH24" s="27">
        <v>0</v>
      </c>
      <c r="AI24" s="28">
        <f t="shared" si="8"/>
        <v>0</v>
      </c>
      <c r="AJ24" s="28">
        <f t="shared" si="9"/>
        <v>1</v>
      </c>
    </row>
    <row r="25" spans="1:36" ht="409.6" customHeight="1" thickBot="1" x14ac:dyDescent="0.25">
      <c r="A25" s="556"/>
      <c r="B25" s="87" t="s">
        <v>341</v>
      </c>
      <c r="C25" s="21" t="s">
        <v>342</v>
      </c>
      <c r="D25" s="21" t="s">
        <v>83</v>
      </c>
      <c r="E25" s="22">
        <f t="shared" si="0"/>
        <v>2</v>
      </c>
      <c r="F25" s="23" t="s">
        <v>84</v>
      </c>
      <c r="G25" s="77" t="s">
        <v>343</v>
      </c>
      <c r="H25" s="88">
        <f t="shared" si="1"/>
        <v>0</v>
      </c>
      <c r="I25" s="88">
        <f t="shared" si="2"/>
        <v>1</v>
      </c>
      <c r="J25" s="88">
        <f t="shared" si="3"/>
        <v>0</v>
      </c>
      <c r="K25" s="88">
        <f t="shared" si="4"/>
        <v>1</v>
      </c>
      <c r="L25" s="398">
        <v>286606.98863903742</v>
      </c>
      <c r="M25" s="559"/>
      <c r="N25" s="21" t="s">
        <v>314</v>
      </c>
      <c r="O25" s="79" t="s">
        <v>344</v>
      </c>
      <c r="P25" s="26"/>
      <c r="Q25" s="14"/>
      <c r="R25" s="21" t="s">
        <v>341</v>
      </c>
      <c r="S25" s="21" t="s">
        <v>342</v>
      </c>
      <c r="T25" s="27">
        <v>0</v>
      </c>
      <c r="U25" s="27">
        <v>0</v>
      </c>
      <c r="V25" s="27">
        <v>0</v>
      </c>
      <c r="W25" s="28">
        <f t="shared" si="5"/>
        <v>0</v>
      </c>
      <c r="X25" s="27">
        <v>0</v>
      </c>
      <c r="Y25" s="27">
        <v>0</v>
      </c>
      <c r="Z25" s="27">
        <v>1</v>
      </c>
      <c r="AA25" s="28">
        <f t="shared" si="6"/>
        <v>1</v>
      </c>
      <c r="AB25" s="27">
        <v>0</v>
      </c>
      <c r="AC25" s="27">
        <v>0</v>
      </c>
      <c r="AD25" s="27">
        <v>0</v>
      </c>
      <c r="AE25" s="28">
        <f t="shared" si="7"/>
        <v>0</v>
      </c>
      <c r="AF25" s="27">
        <v>0</v>
      </c>
      <c r="AG25" s="27">
        <v>0</v>
      </c>
      <c r="AH25" s="27">
        <v>1</v>
      </c>
      <c r="AI25" s="28">
        <f t="shared" si="8"/>
        <v>1</v>
      </c>
      <c r="AJ25" s="28">
        <f t="shared" si="9"/>
        <v>2</v>
      </c>
    </row>
    <row r="26" spans="1:36" ht="208.5" customHeight="1" thickBot="1" x14ac:dyDescent="0.25">
      <c r="A26" s="556"/>
      <c r="B26" s="87" t="s">
        <v>933</v>
      </c>
      <c r="C26" s="21" t="s">
        <v>934</v>
      </c>
      <c r="D26" s="21" t="s">
        <v>83</v>
      </c>
      <c r="E26" s="22">
        <f t="shared" si="0"/>
        <v>2</v>
      </c>
      <c r="F26" s="23" t="s">
        <v>108</v>
      </c>
      <c r="G26" s="77" t="s">
        <v>935</v>
      </c>
      <c r="H26" s="88">
        <f t="shared" si="1"/>
        <v>1</v>
      </c>
      <c r="I26" s="88">
        <f t="shared" si="2"/>
        <v>0</v>
      </c>
      <c r="J26" s="88">
        <f t="shared" si="3"/>
        <v>1</v>
      </c>
      <c r="K26" s="88">
        <f t="shared" si="4"/>
        <v>0</v>
      </c>
      <c r="L26" s="398">
        <v>286174.70057170856</v>
      </c>
      <c r="M26" s="559"/>
      <c r="N26" s="21" t="s">
        <v>314</v>
      </c>
      <c r="O26" s="79" t="s">
        <v>936</v>
      </c>
      <c r="P26" s="26"/>
      <c r="Q26" s="14"/>
      <c r="R26" s="21" t="s">
        <v>933</v>
      </c>
      <c r="S26" s="21" t="s">
        <v>934</v>
      </c>
      <c r="T26" s="27">
        <v>1</v>
      </c>
      <c r="U26" s="27">
        <v>0</v>
      </c>
      <c r="V26" s="27">
        <v>0</v>
      </c>
      <c r="W26" s="28">
        <f t="shared" si="5"/>
        <v>1</v>
      </c>
      <c r="X26" s="27">
        <v>0</v>
      </c>
      <c r="Y26" s="27">
        <v>0</v>
      </c>
      <c r="Z26" s="27">
        <v>0</v>
      </c>
      <c r="AA26" s="28">
        <f t="shared" si="6"/>
        <v>0</v>
      </c>
      <c r="AB26" s="27">
        <v>1</v>
      </c>
      <c r="AC26" s="27">
        <v>0</v>
      </c>
      <c r="AD26" s="27">
        <v>0</v>
      </c>
      <c r="AE26" s="28">
        <f t="shared" si="7"/>
        <v>1</v>
      </c>
      <c r="AF26" s="27">
        <v>0</v>
      </c>
      <c r="AG26" s="27">
        <v>0</v>
      </c>
      <c r="AH26" s="27">
        <v>0</v>
      </c>
      <c r="AI26" s="28">
        <f t="shared" si="8"/>
        <v>0</v>
      </c>
      <c r="AJ26" s="28">
        <f t="shared" si="9"/>
        <v>2</v>
      </c>
    </row>
    <row r="27" spans="1:36" ht="124.5" customHeight="1" thickBot="1" x14ac:dyDescent="0.25">
      <c r="A27" s="556"/>
      <c r="B27" s="400" t="s">
        <v>937</v>
      </c>
      <c r="C27" s="400" t="s">
        <v>938</v>
      </c>
      <c r="D27" s="401" t="s">
        <v>83</v>
      </c>
      <c r="E27" s="22">
        <f t="shared" si="0"/>
        <v>4</v>
      </c>
      <c r="F27" s="402" t="s">
        <v>84</v>
      </c>
      <c r="G27" s="403" t="s">
        <v>939</v>
      </c>
      <c r="H27" s="88">
        <f t="shared" si="1"/>
        <v>1</v>
      </c>
      <c r="I27" s="88">
        <f t="shared" si="2"/>
        <v>1</v>
      </c>
      <c r="J27" s="88">
        <f t="shared" si="3"/>
        <v>1</v>
      </c>
      <c r="K27" s="88">
        <f t="shared" si="4"/>
        <v>1</v>
      </c>
      <c r="L27" s="398">
        <v>572781.68921074597</v>
      </c>
      <c r="M27" s="559"/>
      <c r="N27" s="401" t="s">
        <v>99</v>
      </c>
      <c r="O27" s="404" t="s">
        <v>940</v>
      </c>
      <c r="P27" s="405"/>
      <c r="Q27" s="14"/>
      <c r="R27" s="21" t="s">
        <v>937</v>
      </c>
      <c r="S27" s="21" t="s">
        <v>938</v>
      </c>
      <c r="T27" s="27">
        <v>1</v>
      </c>
      <c r="U27" s="27">
        <v>0</v>
      </c>
      <c r="V27" s="27">
        <v>0</v>
      </c>
      <c r="W27" s="28">
        <f t="shared" si="5"/>
        <v>1</v>
      </c>
      <c r="X27" s="27">
        <v>1</v>
      </c>
      <c r="Y27" s="27">
        <v>0</v>
      </c>
      <c r="Z27" s="27">
        <v>0</v>
      </c>
      <c r="AA27" s="28">
        <f t="shared" si="6"/>
        <v>1</v>
      </c>
      <c r="AB27" s="27">
        <v>1</v>
      </c>
      <c r="AC27" s="27">
        <v>0</v>
      </c>
      <c r="AD27" s="27">
        <v>0</v>
      </c>
      <c r="AE27" s="28">
        <f t="shared" si="7"/>
        <v>1</v>
      </c>
      <c r="AF27" s="27">
        <v>1</v>
      </c>
      <c r="AG27" s="27">
        <v>0</v>
      </c>
      <c r="AH27" s="27">
        <v>0</v>
      </c>
      <c r="AI27" s="28">
        <f t="shared" si="8"/>
        <v>1</v>
      </c>
      <c r="AJ27" s="28">
        <f t="shared" si="9"/>
        <v>4</v>
      </c>
    </row>
    <row r="28" spans="1:36" ht="204.75" customHeight="1" thickBot="1" x14ac:dyDescent="0.25">
      <c r="A28" s="557"/>
      <c r="B28" s="87" t="s">
        <v>345</v>
      </c>
      <c r="C28" s="87" t="s">
        <v>346</v>
      </c>
      <c r="D28" s="21" t="s">
        <v>83</v>
      </c>
      <c r="E28" s="22">
        <f t="shared" si="0"/>
        <v>1</v>
      </c>
      <c r="F28" s="23" t="s">
        <v>84</v>
      </c>
      <c r="G28" s="77" t="s">
        <v>941</v>
      </c>
      <c r="H28" s="88">
        <f t="shared" si="1"/>
        <v>1</v>
      </c>
      <c r="I28" s="88">
        <f t="shared" si="2"/>
        <v>0</v>
      </c>
      <c r="J28" s="88">
        <f t="shared" si="3"/>
        <v>0</v>
      </c>
      <c r="K28" s="88">
        <f t="shared" si="4"/>
        <v>0</v>
      </c>
      <c r="L28" s="398">
        <v>389059.26059597835</v>
      </c>
      <c r="M28" s="560"/>
      <c r="N28" s="21" t="s">
        <v>314</v>
      </c>
      <c r="O28" s="79" t="s">
        <v>347</v>
      </c>
      <c r="P28" s="26"/>
      <c r="Q28" s="14"/>
      <c r="R28" s="21" t="s">
        <v>345</v>
      </c>
      <c r="S28" s="21" t="s">
        <v>346</v>
      </c>
      <c r="T28" s="27">
        <v>1</v>
      </c>
      <c r="U28" s="27">
        <v>0</v>
      </c>
      <c r="V28" s="27">
        <v>0</v>
      </c>
      <c r="W28" s="28">
        <f t="shared" ref="W28" si="10">+IF($D28="Porcentaje",IF(AND(T28&lt;&gt;"",U28="",V28=""),T28,IF(AND(T28&lt;&gt;"",U28&lt;&gt;"",V28=""),U28,IF(AND(T28&lt;&gt;"",U28&lt;&gt;"",V28&lt;&gt;""),V28,0))),SUM(T28:V28))</f>
        <v>1</v>
      </c>
      <c r="X28" s="27">
        <v>0</v>
      </c>
      <c r="Y28" s="27">
        <v>0</v>
      </c>
      <c r="Z28" s="27">
        <v>0</v>
      </c>
      <c r="AA28" s="28">
        <f t="shared" si="6"/>
        <v>0</v>
      </c>
      <c r="AB28" s="27">
        <v>0</v>
      </c>
      <c r="AC28" s="27">
        <v>0</v>
      </c>
      <c r="AD28" s="27">
        <v>0</v>
      </c>
      <c r="AE28" s="28">
        <f t="shared" si="7"/>
        <v>0</v>
      </c>
      <c r="AF28" s="27">
        <v>0</v>
      </c>
      <c r="AG28" s="27">
        <v>0</v>
      </c>
      <c r="AH28" s="27">
        <v>0</v>
      </c>
      <c r="AI28" s="28">
        <f t="shared" si="8"/>
        <v>0</v>
      </c>
      <c r="AJ28" s="28">
        <f t="shared" si="9"/>
        <v>1</v>
      </c>
    </row>
    <row r="29" spans="1:36" ht="114" customHeight="1" thickBot="1" x14ac:dyDescent="0.25">
      <c r="A29" s="555" t="s">
        <v>348</v>
      </c>
      <c r="B29" s="89" t="s">
        <v>349</v>
      </c>
      <c r="C29" s="87" t="s">
        <v>350</v>
      </c>
      <c r="D29" s="21" t="s">
        <v>83</v>
      </c>
      <c r="E29" s="22">
        <f t="shared" si="0"/>
        <v>1</v>
      </c>
      <c r="F29" s="23" t="s">
        <v>84</v>
      </c>
      <c r="G29" s="77" t="s">
        <v>351</v>
      </c>
      <c r="H29" s="88">
        <f t="shared" si="1"/>
        <v>0</v>
      </c>
      <c r="I29" s="88">
        <f t="shared" si="2"/>
        <v>1</v>
      </c>
      <c r="J29" s="88">
        <f t="shared" si="3"/>
        <v>0</v>
      </c>
      <c r="K29" s="88">
        <f t="shared" si="4"/>
        <v>0</v>
      </c>
      <c r="L29" s="78">
        <v>597810.34930457803</v>
      </c>
      <c r="M29" s="561" t="s">
        <v>942</v>
      </c>
      <c r="N29" s="561" t="s">
        <v>352</v>
      </c>
      <c r="O29" s="79" t="s">
        <v>353</v>
      </c>
      <c r="P29" s="26"/>
      <c r="Q29" s="14"/>
      <c r="R29" s="21" t="s">
        <v>349</v>
      </c>
      <c r="S29" s="21" t="s">
        <v>350</v>
      </c>
      <c r="T29" s="27">
        <v>0</v>
      </c>
      <c r="U29" s="27">
        <v>0</v>
      </c>
      <c r="V29" s="27">
        <v>0</v>
      </c>
      <c r="W29" s="28">
        <f>+IF($D29="Porcentaje",IF(AND(T29&lt;&gt;"",U29="",V29=""),T29,IF(AND(T29&lt;&gt;"",U29&lt;&gt;"",V29=""),U29,IF(AND(T29&lt;&gt;"",U29&lt;&gt;"",V29&lt;&gt;""),V29,0))),SUM(T29:V29))</f>
        <v>0</v>
      </c>
      <c r="X29" s="27">
        <v>0</v>
      </c>
      <c r="Y29" s="27">
        <v>0</v>
      </c>
      <c r="Z29" s="27">
        <v>1</v>
      </c>
      <c r="AA29" s="28">
        <f>+IF($D29="Porcentaje",IF(AND(X29&lt;&gt;"",Y29="",Z29=""),X29,IF(AND(X29&lt;&gt;"",Y29&lt;&gt;"",Z29=""),Y29,IF(AND(X29&lt;&gt;"",Y29&lt;&gt;"",Z29&lt;&gt;""),Z29,0))),SUM(X29:Z29))</f>
        <v>1</v>
      </c>
      <c r="AB29" s="27">
        <v>0</v>
      </c>
      <c r="AC29" s="27">
        <v>0</v>
      </c>
      <c r="AD29" s="27">
        <v>0</v>
      </c>
      <c r="AE29" s="28">
        <f>+IF($D29="Porcentaje",IF(AND(AB29&lt;&gt;"",AC29="",AD29=""),AB29,IF(AND(AB29&lt;&gt;"",AC29&lt;&gt;"",AD29=""),AC29,IF(AND(AB29&lt;&gt;"",AC29&lt;&gt;"",AD29&lt;&gt;""),AD29,0))),SUM(AB29:AD29))</f>
        <v>0</v>
      </c>
      <c r="AF29" s="27">
        <v>0</v>
      </c>
      <c r="AG29" s="27">
        <v>0</v>
      </c>
      <c r="AH29" s="27">
        <v>0</v>
      </c>
      <c r="AI29" s="28">
        <f>+IF($D29="Porcentaje",IF(AND(AF29&lt;&gt;"",AG29="",AH29=""),AF29,IF(AND(AF29&lt;&gt;"",AG29&lt;&gt;"",AH29=""),AG29,IF(AND(AF29&lt;&gt;"",AG29&lt;&gt;"",AH29&lt;&gt;""),AH29,0))),SUM(AF29:AH29))</f>
        <v>0</v>
      </c>
      <c r="AJ29" s="28">
        <f>+IFERROR(IF(D29="Porcentaje",IF(AND(COUNT(T29:V29)&gt;=0,COUNT(X29:Z29)=0,COUNT(AB29:AD29)=0,COUNT(AF29:AH29)=0),W29,IF(AND(COUNT(T29:V29)&gt;=1,COUNT(X29:Z29)&gt;=1,COUNT(AB29:AD29)=0,COUNT(AF29:AH29)=0),AA29,IF(AND(COUNT(T29:V29)&gt;=1,COUNT(X29:Z29)&gt;=1,COUNT(AB29:AD29)&gt;=1,COUNT(AF29:AH29)=0),AE29,IF(AND(COUNT(T29:V29)&gt;=1,COUNT(X29:Z29)&gt;=1,COUNT(AB29:AD29)&gt;=1,COUNT(AF29:AH29)&gt;=1),AI29,"-")))),SUM(W29,AA29,AE29,AI29)),"-")</f>
        <v>1</v>
      </c>
    </row>
    <row r="30" spans="1:36" ht="123.75" customHeight="1" thickBot="1" x14ac:dyDescent="0.25">
      <c r="A30" s="556"/>
      <c r="B30" s="564" t="s">
        <v>354</v>
      </c>
      <c r="C30" s="87" t="s">
        <v>355</v>
      </c>
      <c r="D30" s="21" t="s">
        <v>83</v>
      </c>
      <c r="E30" s="22">
        <f t="shared" si="0"/>
        <v>1</v>
      </c>
      <c r="F30" s="23" t="s">
        <v>84</v>
      </c>
      <c r="G30" s="77" t="s">
        <v>356</v>
      </c>
      <c r="H30" s="88">
        <f t="shared" si="1"/>
        <v>0</v>
      </c>
      <c r="I30" s="88">
        <f t="shared" si="2"/>
        <v>1</v>
      </c>
      <c r="J30" s="88">
        <f t="shared" si="3"/>
        <v>0</v>
      </c>
      <c r="K30" s="88">
        <f t="shared" si="4"/>
        <v>0</v>
      </c>
      <c r="L30" s="566">
        <v>1660584.3036238283</v>
      </c>
      <c r="M30" s="562"/>
      <c r="N30" s="562"/>
      <c r="O30" s="79" t="s">
        <v>357</v>
      </c>
      <c r="P30" s="26"/>
      <c r="Q30" s="14"/>
      <c r="R30" s="568" t="s">
        <v>354</v>
      </c>
      <c r="S30" s="21" t="s">
        <v>355</v>
      </c>
      <c r="T30" s="27">
        <v>0</v>
      </c>
      <c r="U30" s="27">
        <v>0</v>
      </c>
      <c r="V30" s="27">
        <v>0</v>
      </c>
      <c r="W30" s="28">
        <f t="shared" ref="W30:W35" si="11">+IF($D30="Porcentaje",IF(AND(T30&lt;&gt;"",U30="",V30=""),T30,IF(AND(T30&lt;&gt;"",U30&lt;&gt;"",V30=""),U30,IF(AND(T30&lt;&gt;"",U30&lt;&gt;"",V30&lt;&gt;""),V30,0))),SUM(T30:V30))</f>
        <v>0</v>
      </c>
      <c r="X30" s="27">
        <v>0</v>
      </c>
      <c r="Y30" s="27">
        <v>0</v>
      </c>
      <c r="Z30" s="27">
        <v>1</v>
      </c>
      <c r="AA30" s="28">
        <f t="shared" ref="AA30:AA38" si="12">+IF($D30="Porcentaje",IF(AND(X30&lt;&gt;"",Y30="",Z30=""),X30,IF(AND(X30&lt;&gt;"",Y30&lt;&gt;"",Z30=""),Y30,IF(AND(X30&lt;&gt;"",Y30&lt;&gt;"",Z30&lt;&gt;""),Z30,0))),SUM(X30:Z30))</f>
        <v>1</v>
      </c>
      <c r="AB30" s="27">
        <v>0</v>
      </c>
      <c r="AC30" s="27">
        <v>0</v>
      </c>
      <c r="AD30" s="27">
        <v>0</v>
      </c>
      <c r="AE30" s="28">
        <f t="shared" ref="AE30:AE38" si="13">+IF($D30="Porcentaje",IF(AND(AB30&lt;&gt;"",AC30="",AD30=""),AB30,IF(AND(AB30&lt;&gt;"",AC30&lt;&gt;"",AD30=""),AC30,IF(AND(AB30&lt;&gt;"",AC30&lt;&gt;"",AD30&lt;&gt;""),AD30,0))),SUM(AB30:AD30))</f>
        <v>0</v>
      </c>
      <c r="AF30" s="27">
        <v>0</v>
      </c>
      <c r="AG30" s="27">
        <v>0</v>
      </c>
      <c r="AH30" s="27">
        <v>0</v>
      </c>
      <c r="AI30" s="28">
        <f t="shared" ref="AI30:AI38" si="14">+IF($D30="Porcentaje",IF(AND(AF30&lt;&gt;"",AG30="",AH30=""),AF30,IF(AND(AF30&lt;&gt;"",AG30&lt;&gt;"",AH30=""),AG30,IF(AND(AF30&lt;&gt;"",AG30&lt;&gt;"",AH30&lt;&gt;""),AH30,0))),SUM(AF30:AH30))</f>
        <v>0</v>
      </c>
      <c r="AJ30" s="28">
        <f t="shared" ref="AJ30:AJ38" si="15">+IFERROR(IF(D30="Porcentaje",IF(AND(COUNT(T30:V30)&gt;=0,COUNT(X30:Z30)=0,COUNT(AB30:AD30)=0,COUNT(AF30:AH30)=0),W30,IF(AND(COUNT(T30:V30)&gt;=1,COUNT(X30:Z30)&gt;=1,COUNT(AB30:AD30)=0,COUNT(AF30:AH30)=0),AA30,IF(AND(COUNT(T30:V30)&gt;=1,COUNT(X30:Z30)&gt;=1,COUNT(AB30:AD30)&gt;=1,COUNT(AF30:AH30)=0),AE30,IF(AND(COUNT(T30:V30)&gt;=1,COUNT(X30:Z30)&gt;=1,COUNT(AB30:AD30)&gt;=1,COUNT(AF30:AH30)&gt;=1),AI30,"-")))),SUM(W30,AA30,AE30,AI30)),"-")</f>
        <v>1</v>
      </c>
    </row>
    <row r="31" spans="1:36" ht="117.75" customHeight="1" thickBot="1" x14ac:dyDescent="0.25">
      <c r="A31" s="556"/>
      <c r="B31" s="565"/>
      <c r="C31" s="90" t="s">
        <v>358</v>
      </c>
      <c r="D31" s="21" t="s">
        <v>83</v>
      </c>
      <c r="E31" s="22">
        <f t="shared" si="0"/>
        <v>2</v>
      </c>
      <c r="F31" s="23" t="s">
        <v>84</v>
      </c>
      <c r="G31" s="77" t="s">
        <v>359</v>
      </c>
      <c r="H31" s="88">
        <f t="shared" si="1"/>
        <v>0</v>
      </c>
      <c r="I31" s="88">
        <f t="shared" si="2"/>
        <v>1</v>
      </c>
      <c r="J31" s="88">
        <f t="shared" si="3"/>
        <v>0</v>
      </c>
      <c r="K31" s="88">
        <f t="shared" si="4"/>
        <v>1</v>
      </c>
      <c r="L31" s="567"/>
      <c r="M31" s="562"/>
      <c r="N31" s="563"/>
      <c r="O31" s="79" t="s">
        <v>360</v>
      </c>
      <c r="P31" s="26"/>
      <c r="Q31" s="14"/>
      <c r="R31" s="568"/>
      <c r="S31" s="21" t="s">
        <v>358</v>
      </c>
      <c r="T31" s="27">
        <v>0</v>
      </c>
      <c r="U31" s="27">
        <v>0</v>
      </c>
      <c r="V31" s="27">
        <v>0</v>
      </c>
      <c r="W31" s="28">
        <f t="shared" si="11"/>
        <v>0</v>
      </c>
      <c r="X31" s="27">
        <v>0</v>
      </c>
      <c r="Y31" s="27">
        <v>0</v>
      </c>
      <c r="Z31" s="27">
        <v>1</v>
      </c>
      <c r="AA31" s="28">
        <f t="shared" si="12"/>
        <v>1</v>
      </c>
      <c r="AB31" s="27">
        <v>0</v>
      </c>
      <c r="AC31" s="27">
        <v>0</v>
      </c>
      <c r="AD31" s="27">
        <v>0</v>
      </c>
      <c r="AE31" s="28">
        <f t="shared" si="13"/>
        <v>0</v>
      </c>
      <c r="AF31" s="27">
        <v>0</v>
      </c>
      <c r="AG31" s="27">
        <v>0</v>
      </c>
      <c r="AH31" s="27">
        <v>1</v>
      </c>
      <c r="AI31" s="28">
        <f t="shared" si="14"/>
        <v>1</v>
      </c>
      <c r="AJ31" s="28">
        <f t="shared" si="15"/>
        <v>2</v>
      </c>
    </row>
    <row r="32" spans="1:36" ht="182.25" customHeight="1" thickBot="1" x14ac:dyDescent="0.25">
      <c r="A32" s="556"/>
      <c r="B32" s="89" t="s">
        <v>361</v>
      </c>
      <c r="C32" s="89" t="s">
        <v>362</v>
      </c>
      <c r="D32" s="87" t="s">
        <v>83</v>
      </c>
      <c r="E32" s="22">
        <f t="shared" si="0"/>
        <v>1</v>
      </c>
      <c r="F32" s="23" t="s">
        <v>84</v>
      </c>
      <c r="G32" s="77" t="s">
        <v>363</v>
      </c>
      <c r="H32" s="88">
        <f t="shared" si="1"/>
        <v>0</v>
      </c>
      <c r="I32" s="88">
        <f t="shared" si="2"/>
        <v>1</v>
      </c>
      <c r="J32" s="88">
        <f t="shared" si="3"/>
        <v>0</v>
      </c>
      <c r="K32" s="88">
        <f t="shared" si="4"/>
        <v>0</v>
      </c>
      <c r="L32" s="78">
        <v>1859854.4200586875</v>
      </c>
      <c r="M32" s="562"/>
      <c r="N32" s="91" t="s">
        <v>352</v>
      </c>
      <c r="O32" s="79" t="s">
        <v>364</v>
      </c>
      <c r="P32" s="26"/>
      <c r="Q32" s="14"/>
      <c r="R32" s="21" t="s">
        <v>361</v>
      </c>
      <c r="S32" s="21" t="s">
        <v>362</v>
      </c>
      <c r="T32" s="27">
        <v>0</v>
      </c>
      <c r="U32" s="27">
        <v>0</v>
      </c>
      <c r="V32" s="27">
        <v>0</v>
      </c>
      <c r="W32" s="28">
        <f t="shared" si="11"/>
        <v>0</v>
      </c>
      <c r="X32" s="27">
        <v>0</v>
      </c>
      <c r="Y32" s="27">
        <v>0</v>
      </c>
      <c r="Z32" s="27">
        <v>1</v>
      </c>
      <c r="AA32" s="28">
        <f t="shared" si="12"/>
        <v>1</v>
      </c>
      <c r="AB32" s="27">
        <v>0</v>
      </c>
      <c r="AC32" s="27">
        <v>0</v>
      </c>
      <c r="AD32" s="27">
        <v>0</v>
      </c>
      <c r="AE32" s="28">
        <f t="shared" si="13"/>
        <v>0</v>
      </c>
      <c r="AF32" s="27">
        <v>0</v>
      </c>
      <c r="AG32" s="27">
        <v>0</v>
      </c>
      <c r="AH32" s="27">
        <v>0</v>
      </c>
      <c r="AI32" s="28">
        <f t="shared" si="14"/>
        <v>0</v>
      </c>
      <c r="AJ32" s="28">
        <f t="shared" si="15"/>
        <v>1</v>
      </c>
    </row>
    <row r="33" spans="1:36" ht="169.5" customHeight="1" thickBot="1" x14ac:dyDescent="0.25">
      <c r="A33" s="557"/>
      <c r="B33" s="89" t="s">
        <v>365</v>
      </c>
      <c r="C33" s="89" t="s">
        <v>366</v>
      </c>
      <c r="D33" s="87" t="s">
        <v>83</v>
      </c>
      <c r="E33" s="22">
        <f t="shared" si="0"/>
        <v>1</v>
      </c>
      <c r="F33" s="23" t="s">
        <v>84</v>
      </c>
      <c r="G33" s="79" t="s">
        <v>367</v>
      </c>
      <c r="H33" s="88">
        <f t="shared" si="1"/>
        <v>1</v>
      </c>
      <c r="I33" s="88">
        <f t="shared" si="2"/>
        <v>0</v>
      </c>
      <c r="J33" s="88">
        <f t="shared" si="3"/>
        <v>0</v>
      </c>
      <c r="K33" s="88">
        <f t="shared" si="4"/>
        <v>0</v>
      </c>
      <c r="L33" s="78">
        <v>863503.83788439049</v>
      </c>
      <c r="M33" s="563"/>
      <c r="N33" s="91" t="s">
        <v>943</v>
      </c>
      <c r="O33" s="79" t="s">
        <v>368</v>
      </c>
      <c r="P33" s="26"/>
      <c r="Q33" s="14"/>
      <c r="R33" s="21" t="s">
        <v>365</v>
      </c>
      <c r="S33" s="21" t="s">
        <v>366</v>
      </c>
      <c r="T33" s="27">
        <v>0</v>
      </c>
      <c r="U33" s="27">
        <v>1</v>
      </c>
      <c r="V33" s="27">
        <v>0</v>
      </c>
      <c r="W33" s="28">
        <f t="shared" si="11"/>
        <v>1</v>
      </c>
      <c r="X33" s="27">
        <v>0</v>
      </c>
      <c r="Y33" s="27">
        <v>0</v>
      </c>
      <c r="Z33" s="27">
        <v>0</v>
      </c>
      <c r="AA33" s="28">
        <f t="shared" si="12"/>
        <v>0</v>
      </c>
      <c r="AB33" s="27">
        <v>0</v>
      </c>
      <c r="AC33" s="27">
        <v>0</v>
      </c>
      <c r="AD33" s="27">
        <v>0</v>
      </c>
      <c r="AE33" s="28">
        <f t="shared" si="13"/>
        <v>0</v>
      </c>
      <c r="AF33" s="27">
        <v>0</v>
      </c>
      <c r="AG33" s="27">
        <v>0</v>
      </c>
      <c r="AH33" s="27">
        <v>0</v>
      </c>
      <c r="AI33" s="28">
        <f t="shared" si="14"/>
        <v>0</v>
      </c>
      <c r="AJ33" s="28">
        <f t="shared" si="15"/>
        <v>1</v>
      </c>
    </row>
    <row r="34" spans="1:36" ht="99.75" customHeight="1" thickBot="1" x14ac:dyDescent="0.25">
      <c r="A34" s="556" t="s">
        <v>369</v>
      </c>
      <c r="B34" s="92" t="s">
        <v>370</v>
      </c>
      <c r="C34" s="93" t="s">
        <v>371</v>
      </c>
      <c r="D34" s="21" t="s">
        <v>158</v>
      </c>
      <c r="E34" s="406">
        <f t="shared" si="0"/>
        <v>1</v>
      </c>
      <c r="F34" s="23" t="s">
        <v>108</v>
      </c>
      <c r="G34" s="77" t="s">
        <v>372</v>
      </c>
      <c r="H34" s="407">
        <f t="shared" si="1"/>
        <v>0</v>
      </c>
      <c r="I34" s="407">
        <f t="shared" si="2"/>
        <v>1</v>
      </c>
      <c r="J34" s="407">
        <f t="shared" si="3"/>
        <v>0</v>
      </c>
      <c r="K34" s="407">
        <f t="shared" si="4"/>
        <v>0</v>
      </c>
      <c r="L34" s="78">
        <v>896715.52395686705</v>
      </c>
      <c r="M34" s="561" t="s">
        <v>944</v>
      </c>
      <c r="N34" s="91" t="s">
        <v>945</v>
      </c>
      <c r="O34" s="79" t="s">
        <v>373</v>
      </c>
      <c r="P34" s="26"/>
      <c r="Q34" s="14"/>
      <c r="R34" s="21" t="s">
        <v>370</v>
      </c>
      <c r="S34" s="21" t="s">
        <v>371</v>
      </c>
      <c r="T34" s="408">
        <v>0</v>
      </c>
      <c r="U34" s="408">
        <v>0</v>
      </c>
      <c r="V34" s="408">
        <v>0</v>
      </c>
      <c r="W34" s="409">
        <f>SUM(T34:V34)</f>
        <v>0</v>
      </c>
      <c r="X34" s="408">
        <v>0</v>
      </c>
      <c r="Y34" s="408">
        <v>0</v>
      </c>
      <c r="Z34" s="408">
        <v>1</v>
      </c>
      <c r="AA34" s="409">
        <f>SUM(X34:Z34)</f>
        <v>1</v>
      </c>
      <c r="AB34" s="408">
        <v>0</v>
      </c>
      <c r="AC34" s="408">
        <v>0</v>
      </c>
      <c r="AD34" s="408">
        <v>0</v>
      </c>
      <c r="AE34" s="409">
        <f>SUM(AB34:AD34)</f>
        <v>0</v>
      </c>
      <c r="AF34" s="408">
        <v>0</v>
      </c>
      <c r="AG34" s="408">
        <v>0</v>
      </c>
      <c r="AH34" s="408">
        <v>0</v>
      </c>
      <c r="AI34" s="409">
        <f>SUM(AF34:AH34)</f>
        <v>0</v>
      </c>
      <c r="AJ34" s="409">
        <f>SUM(W34,AA34,AE34,AI34)</f>
        <v>1</v>
      </c>
    </row>
    <row r="35" spans="1:36" ht="108" customHeight="1" thickBot="1" x14ac:dyDescent="0.25">
      <c r="A35" s="557"/>
      <c r="B35" s="21" t="s">
        <v>374</v>
      </c>
      <c r="C35" s="21" t="s">
        <v>375</v>
      </c>
      <c r="D35" s="21" t="s">
        <v>83</v>
      </c>
      <c r="E35" s="96">
        <f t="shared" si="0"/>
        <v>1</v>
      </c>
      <c r="F35" s="23" t="s">
        <v>108</v>
      </c>
      <c r="G35" s="79" t="s">
        <v>376</v>
      </c>
      <c r="H35" s="97">
        <f t="shared" si="1"/>
        <v>0</v>
      </c>
      <c r="I35" s="97">
        <f t="shared" si="2"/>
        <v>0</v>
      </c>
      <c r="J35" s="97">
        <f t="shared" si="3"/>
        <v>0</v>
      </c>
      <c r="K35" s="98">
        <f t="shared" si="4"/>
        <v>1</v>
      </c>
      <c r="L35" s="78">
        <v>618161.86645198381</v>
      </c>
      <c r="M35" s="563"/>
      <c r="N35" s="91" t="s">
        <v>377</v>
      </c>
      <c r="O35" s="79" t="s">
        <v>378</v>
      </c>
      <c r="P35" s="26"/>
      <c r="Q35" s="14"/>
      <c r="R35" s="21" t="s">
        <v>374</v>
      </c>
      <c r="S35" s="21" t="s">
        <v>375</v>
      </c>
      <c r="T35" s="27">
        <v>0</v>
      </c>
      <c r="U35" s="27">
        <v>0</v>
      </c>
      <c r="V35" s="27">
        <v>0</v>
      </c>
      <c r="W35" s="28">
        <f t="shared" si="11"/>
        <v>0</v>
      </c>
      <c r="X35" s="27">
        <v>0</v>
      </c>
      <c r="Y35" s="27">
        <v>0</v>
      </c>
      <c r="Z35" s="27">
        <v>0</v>
      </c>
      <c r="AA35" s="28">
        <f t="shared" si="12"/>
        <v>0</v>
      </c>
      <c r="AB35" s="27">
        <v>0</v>
      </c>
      <c r="AC35" s="27">
        <v>0</v>
      </c>
      <c r="AD35" s="27">
        <v>0</v>
      </c>
      <c r="AE35" s="28">
        <f t="shared" si="13"/>
        <v>0</v>
      </c>
      <c r="AF35" s="27">
        <v>0</v>
      </c>
      <c r="AG35" s="27">
        <v>0</v>
      </c>
      <c r="AH35" s="27">
        <v>1</v>
      </c>
      <c r="AI35" s="28">
        <f t="shared" si="14"/>
        <v>1</v>
      </c>
      <c r="AJ35" s="28">
        <f t="shared" si="15"/>
        <v>1</v>
      </c>
    </row>
    <row r="36" spans="1:36" ht="174.75" customHeight="1" thickBot="1" x14ac:dyDescent="0.25">
      <c r="A36" s="569" t="s">
        <v>379</v>
      </c>
      <c r="B36" s="99" t="s">
        <v>380</v>
      </c>
      <c r="C36" s="99" t="s">
        <v>381</v>
      </c>
      <c r="D36" s="21" t="s">
        <v>83</v>
      </c>
      <c r="E36" s="96">
        <f t="shared" si="0"/>
        <v>6</v>
      </c>
      <c r="F36" s="23" t="s">
        <v>84</v>
      </c>
      <c r="G36" s="77" t="s">
        <v>382</v>
      </c>
      <c r="H36" s="97">
        <f t="shared" si="1"/>
        <v>1</v>
      </c>
      <c r="I36" s="97">
        <f t="shared" si="2"/>
        <v>1</v>
      </c>
      <c r="J36" s="97">
        <f t="shared" si="3"/>
        <v>2</v>
      </c>
      <c r="K36" s="97">
        <f t="shared" si="4"/>
        <v>2</v>
      </c>
      <c r="L36" s="78">
        <v>512207.98593322525</v>
      </c>
      <c r="M36" s="568" t="s">
        <v>383</v>
      </c>
      <c r="N36" s="26" t="s">
        <v>384</v>
      </c>
      <c r="O36" s="79" t="s">
        <v>385</v>
      </c>
      <c r="P36" s="26"/>
      <c r="R36" s="99" t="s">
        <v>380</v>
      </c>
      <c r="S36" s="99" t="s">
        <v>381</v>
      </c>
      <c r="T36" s="100">
        <v>0</v>
      </c>
      <c r="U36" s="100">
        <v>0</v>
      </c>
      <c r="V36" s="100">
        <v>1</v>
      </c>
      <c r="W36" s="101">
        <f t="shared" ref="W36:W38" si="16">+IF($D36="Porcentaje",IF(AND(T36&lt;&gt;"",U36="",V36=""),T36,IF(AND(T36&lt;&gt;"",U36&lt;&gt;"",V36=""),U36,IF(AND(T36&lt;&gt;"",U36&lt;&gt;"",V36&lt;&gt;""),V36,0))),SUM(T36:V36))</f>
        <v>1</v>
      </c>
      <c r="X36" s="100">
        <v>0</v>
      </c>
      <c r="Y36" s="100">
        <v>1</v>
      </c>
      <c r="Z36" s="100">
        <v>0</v>
      </c>
      <c r="AA36" s="101">
        <f t="shared" si="12"/>
        <v>1</v>
      </c>
      <c r="AB36" s="100">
        <v>1</v>
      </c>
      <c r="AC36" s="100">
        <v>0</v>
      </c>
      <c r="AD36" s="100">
        <v>1</v>
      </c>
      <c r="AE36" s="101">
        <f t="shared" si="13"/>
        <v>2</v>
      </c>
      <c r="AF36" s="100">
        <v>1</v>
      </c>
      <c r="AG36" s="100">
        <v>1</v>
      </c>
      <c r="AH36" s="100">
        <v>0</v>
      </c>
      <c r="AI36" s="101">
        <f t="shared" si="14"/>
        <v>2</v>
      </c>
      <c r="AJ36" s="101">
        <f t="shared" si="15"/>
        <v>6</v>
      </c>
    </row>
    <row r="37" spans="1:36" ht="117" customHeight="1" thickBot="1" x14ac:dyDescent="0.25">
      <c r="A37" s="570"/>
      <c r="B37" s="99" t="s">
        <v>386</v>
      </c>
      <c r="C37" s="99" t="s">
        <v>387</v>
      </c>
      <c r="D37" s="21" t="s">
        <v>83</v>
      </c>
      <c r="E37" s="96">
        <f t="shared" si="0"/>
        <v>16</v>
      </c>
      <c r="F37" s="23" t="s">
        <v>108</v>
      </c>
      <c r="G37" s="102" t="s">
        <v>388</v>
      </c>
      <c r="H37" s="97">
        <f t="shared" si="1"/>
        <v>4</v>
      </c>
      <c r="I37" s="97">
        <f t="shared" si="2"/>
        <v>1</v>
      </c>
      <c r="J37" s="97">
        <f t="shared" si="3"/>
        <v>3</v>
      </c>
      <c r="K37" s="97">
        <f t="shared" si="4"/>
        <v>8</v>
      </c>
      <c r="L37" s="78">
        <v>585380.55535225745</v>
      </c>
      <c r="M37" s="568"/>
      <c r="N37" s="26" t="s">
        <v>389</v>
      </c>
      <c r="O37" s="79" t="s">
        <v>390</v>
      </c>
      <c r="P37" s="26"/>
      <c r="R37" s="99" t="s">
        <v>386</v>
      </c>
      <c r="S37" s="99" t="s">
        <v>387</v>
      </c>
      <c r="T37" s="100">
        <v>1</v>
      </c>
      <c r="U37" s="100">
        <v>2</v>
      </c>
      <c r="V37" s="100">
        <v>1</v>
      </c>
      <c r="W37" s="101">
        <f t="shared" si="16"/>
        <v>4</v>
      </c>
      <c r="X37" s="100">
        <v>1</v>
      </c>
      <c r="Y37" s="100">
        <v>0</v>
      </c>
      <c r="Z37" s="100">
        <v>0</v>
      </c>
      <c r="AA37" s="101">
        <f t="shared" si="12"/>
        <v>1</v>
      </c>
      <c r="AB37" s="100">
        <v>2</v>
      </c>
      <c r="AC37" s="100">
        <v>0</v>
      </c>
      <c r="AD37" s="100">
        <v>1</v>
      </c>
      <c r="AE37" s="101">
        <f t="shared" si="13"/>
        <v>3</v>
      </c>
      <c r="AF37" s="100">
        <v>3</v>
      </c>
      <c r="AG37" s="100">
        <v>4</v>
      </c>
      <c r="AH37" s="100">
        <v>1</v>
      </c>
      <c r="AI37" s="101">
        <f t="shared" si="14"/>
        <v>8</v>
      </c>
      <c r="AJ37" s="101">
        <f t="shared" si="15"/>
        <v>16</v>
      </c>
    </row>
    <row r="38" spans="1:36" ht="94.5" customHeight="1" thickBot="1" x14ac:dyDescent="0.25">
      <c r="A38" s="571"/>
      <c r="B38" s="21" t="s">
        <v>391</v>
      </c>
      <c r="C38" s="21" t="s">
        <v>392</v>
      </c>
      <c r="D38" s="21" t="s">
        <v>83</v>
      </c>
      <c r="E38" s="96">
        <f t="shared" si="0"/>
        <v>4</v>
      </c>
      <c r="F38" s="23" t="s">
        <v>84</v>
      </c>
      <c r="G38" s="77" t="s">
        <v>393</v>
      </c>
      <c r="H38" s="97">
        <f t="shared" si="1"/>
        <v>1</v>
      </c>
      <c r="I38" s="97">
        <f t="shared" si="2"/>
        <v>1</v>
      </c>
      <c r="J38" s="97">
        <f t="shared" si="3"/>
        <v>1</v>
      </c>
      <c r="K38" s="97">
        <f t="shared" si="4"/>
        <v>1</v>
      </c>
      <c r="L38" s="78">
        <v>365862.84709516086</v>
      </c>
      <c r="M38" s="568"/>
      <c r="N38" s="26" t="s">
        <v>946</v>
      </c>
      <c r="O38" s="79" t="s">
        <v>394</v>
      </c>
      <c r="P38" s="26"/>
      <c r="R38" s="21" t="s">
        <v>391</v>
      </c>
      <c r="S38" s="21" t="s">
        <v>392</v>
      </c>
      <c r="T38" s="100">
        <v>1</v>
      </c>
      <c r="U38" s="100">
        <v>0</v>
      </c>
      <c r="V38" s="100">
        <v>0</v>
      </c>
      <c r="W38" s="101">
        <f t="shared" si="16"/>
        <v>1</v>
      </c>
      <c r="X38" s="100">
        <v>1</v>
      </c>
      <c r="Y38" s="100">
        <v>0</v>
      </c>
      <c r="Z38" s="100">
        <v>0</v>
      </c>
      <c r="AA38" s="101">
        <f t="shared" si="12"/>
        <v>1</v>
      </c>
      <c r="AB38" s="100">
        <v>1</v>
      </c>
      <c r="AC38" s="100">
        <v>0</v>
      </c>
      <c r="AD38" s="100">
        <v>0</v>
      </c>
      <c r="AE38" s="101">
        <f t="shared" si="13"/>
        <v>1</v>
      </c>
      <c r="AF38" s="100">
        <v>1</v>
      </c>
      <c r="AG38" s="100">
        <v>0</v>
      </c>
      <c r="AH38" s="100">
        <v>0</v>
      </c>
      <c r="AI38" s="101">
        <f t="shared" si="14"/>
        <v>1</v>
      </c>
      <c r="AJ38" s="101">
        <f t="shared" si="15"/>
        <v>4</v>
      </c>
    </row>
  </sheetData>
  <mergeCells count="38">
    <mergeCell ref="A34:A35"/>
    <mergeCell ref="M34:M35"/>
    <mergeCell ref="A36:A38"/>
    <mergeCell ref="M36:M38"/>
    <mergeCell ref="A29:A33"/>
    <mergeCell ref="M29:M33"/>
    <mergeCell ref="N29:N31"/>
    <mergeCell ref="B30:B31"/>
    <mergeCell ref="L30:L31"/>
    <mergeCell ref="R30:R31"/>
    <mergeCell ref="AF13:AI13"/>
    <mergeCell ref="A15:A19"/>
    <mergeCell ref="M15:M19"/>
    <mergeCell ref="A20:A28"/>
    <mergeCell ref="M20:M28"/>
    <mergeCell ref="O13:O14"/>
    <mergeCell ref="A9:P10"/>
    <mergeCell ref="A11:P12"/>
    <mergeCell ref="R11:AJ12"/>
    <mergeCell ref="A13:A14"/>
    <mergeCell ref="B13:F13"/>
    <mergeCell ref="G13:G14"/>
    <mergeCell ref="H13:K13"/>
    <mergeCell ref="L13:L14"/>
    <mergeCell ref="M13:M14"/>
    <mergeCell ref="N13:N14"/>
    <mergeCell ref="AJ13:AJ14"/>
    <mergeCell ref="P13:P14"/>
    <mergeCell ref="R13:S13"/>
    <mergeCell ref="T13:W13"/>
    <mergeCell ref="X13:AA13"/>
    <mergeCell ref="AB13:AE13"/>
    <mergeCell ref="A8:P8"/>
    <mergeCell ref="A5:P5"/>
    <mergeCell ref="A6:E6"/>
    <mergeCell ref="F6:J6"/>
    <mergeCell ref="K6:P6"/>
    <mergeCell ref="A7:P7"/>
  </mergeCells>
  <dataValidations count="2">
    <dataValidation type="list" allowBlank="1" showInputMessage="1" showErrorMessage="1" sqref="D15:D38" xr:uid="{B6DFF05E-95A2-4438-B19D-442ECCF58DC1}">
      <formula1>"Unidad,Porcentaje,Monetario"</formula1>
    </dataValidation>
    <dataValidation type="list" allowBlank="1" showInputMessage="1" showErrorMessage="1" sqref="F15:F38" xr:uid="{50DC3120-2AB5-4ED0-A00F-E9D380764953}">
      <formula1>"A,B,C"</formula1>
    </dataValidation>
  </dataValidations>
  <pageMargins left="0.95000000000000007" right="0.32990000000000008" top="0.76380000000000003" bottom="0.77360000000000007" header="0.37010000000000004" footer="0.37990000000000007"/>
  <pageSetup scale="17" fitToWidth="0"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2BA6E-B800-4C18-8E2E-0FD22E82274E}">
  <sheetPr codeName="Hoja17"/>
  <dimension ref="A1:AMJ30"/>
  <sheetViews>
    <sheetView showGridLines="0" zoomScale="60" zoomScaleNormal="60" zoomScaleSheetLayoutView="20" workbookViewId="0"/>
  </sheetViews>
  <sheetFormatPr baseColWidth="10" defaultColWidth="12.5703125" defaultRowHeight="15" x14ac:dyDescent="0.2"/>
  <cols>
    <col min="1" max="1" width="29.28515625" style="10" customWidth="1"/>
    <col min="2" max="2" width="24.140625" style="10" bestFit="1" customWidth="1"/>
    <col min="3" max="3" width="20.140625" style="10" customWidth="1"/>
    <col min="4" max="4" width="17.28515625" style="10" customWidth="1"/>
    <col min="5" max="5" width="16" style="10" customWidth="1"/>
    <col min="6" max="6" width="18.42578125" style="10" customWidth="1"/>
    <col min="7" max="7" width="42.42578125" style="10" bestFit="1" customWidth="1"/>
    <col min="8" max="11" width="17.7109375" style="10" customWidth="1"/>
    <col min="12" max="12" width="23" style="10" bestFit="1" customWidth="1"/>
    <col min="13" max="13" width="23.5703125" style="10" customWidth="1"/>
    <col min="14" max="14" width="30.140625" style="10" bestFit="1" customWidth="1"/>
    <col min="15" max="15" width="47.42578125" style="10" customWidth="1"/>
    <col min="16" max="16" width="27.42578125" style="10" customWidth="1"/>
    <col min="17" max="17" width="12.140625" style="2" customWidth="1"/>
    <col min="18" max="18" width="24.140625" style="10" customWidth="1"/>
    <col min="19" max="19" width="27.140625" style="10" customWidth="1"/>
    <col min="20" max="22" width="14.85546875" style="10" customWidth="1"/>
    <col min="23" max="23" width="11.7109375" style="10" customWidth="1"/>
    <col min="24" max="29" width="13.5703125" style="10" customWidth="1"/>
    <col min="30" max="30" width="14.140625" style="10" customWidth="1"/>
    <col min="31" max="31" width="15.7109375" style="10" customWidth="1"/>
    <col min="32" max="33" width="13.5703125" style="10" customWidth="1"/>
    <col min="34" max="34" width="15.7109375" style="10" customWidth="1"/>
    <col min="35" max="37" width="13.5703125" style="10" customWidth="1"/>
    <col min="38" max="1024" width="12.140625" style="10" customWidth="1"/>
    <col min="1025" max="1025" width="12.5703125" style="2" customWidth="1"/>
    <col min="1026" max="16384" width="12.5703125" style="2"/>
  </cols>
  <sheetData>
    <row r="1" spans="1:1024" ht="44.1" customHeight="1" x14ac:dyDescent="0.2">
      <c r="A1" s="9"/>
      <c r="B1" s="9"/>
      <c r="C1" s="9"/>
      <c r="D1" s="9"/>
      <c r="E1" s="9"/>
      <c r="F1" s="9"/>
      <c r="G1" s="9"/>
      <c r="H1" s="9"/>
      <c r="I1" s="9"/>
      <c r="J1" s="9"/>
      <c r="K1" s="9"/>
      <c r="L1" s="9"/>
      <c r="M1" s="9"/>
      <c r="N1" s="9"/>
      <c r="O1" s="9"/>
      <c r="P1" s="9"/>
    </row>
    <row r="2" spans="1:1024" ht="44.1" customHeight="1" x14ac:dyDescent="0.2">
      <c r="A2" s="9"/>
      <c r="B2" s="9"/>
      <c r="C2" s="9"/>
      <c r="D2" s="9"/>
      <c r="E2" s="9"/>
      <c r="F2" s="9"/>
      <c r="G2" s="9"/>
      <c r="H2" s="9"/>
      <c r="I2" s="9"/>
      <c r="J2" s="9"/>
      <c r="K2" s="9"/>
      <c r="L2" s="9"/>
      <c r="M2" s="9"/>
      <c r="N2" s="9"/>
      <c r="O2" s="9"/>
      <c r="P2" s="9"/>
    </row>
    <row r="3" spans="1:1024" ht="44.1" customHeight="1" x14ac:dyDescent="0.2">
      <c r="A3" s="9"/>
      <c r="B3" s="9"/>
      <c r="C3" s="9"/>
      <c r="D3" s="9"/>
      <c r="E3" s="9"/>
      <c r="F3" s="9"/>
      <c r="G3" s="9"/>
      <c r="H3" s="9"/>
      <c r="I3" s="9"/>
      <c r="J3" s="9"/>
      <c r="K3" s="9"/>
      <c r="L3" s="9"/>
      <c r="M3" s="9"/>
      <c r="N3" s="9"/>
      <c r="O3" s="9"/>
      <c r="P3" s="9"/>
    </row>
    <row r="4" spans="1:1024" ht="16.5" thickBot="1" x14ac:dyDescent="0.25">
      <c r="A4" s="9"/>
      <c r="B4" s="9"/>
      <c r="C4" s="9"/>
      <c r="D4" s="9"/>
      <c r="E4" s="9"/>
      <c r="F4" s="9"/>
      <c r="G4" s="9"/>
      <c r="H4" s="9"/>
      <c r="I4" s="9"/>
      <c r="J4" s="9"/>
      <c r="K4" s="9"/>
      <c r="L4" s="9"/>
      <c r="M4" s="9"/>
      <c r="N4" s="9"/>
      <c r="O4" s="9"/>
      <c r="P4" s="9"/>
    </row>
    <row r="5" spans="1:1024" s="11" customFormat="1" ht="27" thickBot="1" x14ac:dyDescent="0.25">
      <c r="A5" s="518" t="s">
        <v>32</v>
      </c>
      <c r="B5" s="519"/>
      <c r="C5" s="519"/>
      <c r="D5" s="519"/>
      <c r="E5" s="520"/>
      <c r="F5" s="519"/>
      <c r="G5" s="519"/>
      <c r="H5" s="520"/>
      <c r="I5" s="520"/>
      <c r="J5" s="520"/>
      <c r="K5" s="520"/>
      <c r="L5" s="520"/>
      <c r="M5" s="519"/>
      <c r="N5" s="519"/>
      <c r="O5" s="519"/>
      <c r="P5" s="521"/>
      <c r="Q5" s="2"/>
    </row>
    <row r="6" spans="1:1024" s="11" customFormat="1" ht="129.75" customHeight="1" thickBot="1" x14ac:dyDescent="0.25">
      <c r="A6" s="522" t="s">
        <v>33</v>
      </c>
      <c r="B6" s="522"/>
      <c r="C6" s="522"/>
      <c r="D6" s="522"/>
      <c r="E6" s="523"/>
      <c r="F6" s="522" t="s">
        <v>34</v>
      </c>
      <c r="G6" s="522"/>
      <c r="H6" s="523"/>
      <c r="I6" s="523"/>
      <c r="J6" s="523"/>
      <c r="K6" s="524" t="s">
        <v>35</v>
      </c>
      <c r="L6" s="525"/>
      <c r="M6" s="526"/>
      <c r="N6" s="526"/>
      <c r="O6" s="526"/>
      <c r="P6" s="527"/>
      <c r="Q6" s="2"/>
    </row>
    <row r="7" spans="1:1024" ht="27" thickBot="1" x14ac:dyDescent="0.25">
      <c r="A7" s="528" t="s">
        <v>36</v>
      </c>
      <c r="B7" s="529"/>
      <c r="C7" s="529"/>
      <c r="D7" s="529"/>
      <c r="E7" s="530"/>
      <c r="F7" s="529"/>
      <c r="G7" s="529"/>
      <c r="H7" s="530"/>
      <c r="I7" s="530"/>
      <c r="J7" s="530"/>
      <c r="K7" s="530"/>
      <c r="L7" s="530"/>
      <c r="M7" s="529"/>
      <c r="N7" s="529"/>
      <c r="O7" s="529"/>
      <c r="P7" s="531"/>
    </row>
    <row r="8" spans="1:1024" s="12" customFormat="1" ht="15.75" x14ac:dyDescent="0.2">
      <c r="A8" s="514" t="s">
        <v>395</v>
      </c>
      <c r="B8" s="515"/>
      <c r="C8" s="515"/>
      <c r="D8" s="515"/>
      <c r="E8" s="516"/>
      <c r="F8" s="515"/>
      <c r="G8" s="515"/>
      <c r="H8" s="516"/>
      <c r="I8" s="516"/>
      <c r="J8" s="516"/>
      <c r="K8" s="516"/>
      <c r="L8" s="516"/>
      <c r="M8" s="515"/>
      <c r="N8" s="515"/>
      <c r="O8" s="515"/>
      <c r="P8" s="517"/>
      <c r="Q8" s="2"/>
    </row>
    <row r="9" spans="1:1024" s="12" customFormat="1" x14ac:dyDescent="0.2">
      <c r="A9" s="489" t="s">
        <v>38</v>
      </c>
      <c r="B9" s="490"/>
      <c r="C9" s="490"/>
      <c r="D9" s="490"/>
      <c r="E9" s="491"/>
      <c r="F9" s="490"/>
      <c r="G9" s="490"/>
      <c r="H9" s="491"/>
      <c r="I9" s="491"/>
      <c r="J9" s="491"/>
      <c r="K9" s="491"/>
      <c r="L9" s="491"/>
      <c r="M9" s="490"/>
      <c r="N9" s="490"/>
      <c r="O9" s="490"/>
      <c r="P9" s="492"/>
      <c r="Q9" s="2"/>
    </row>
    <row r="10" spans="1:1024" s="12" customFormat="1" ht="15.75" thickBot="1" x14ac:dyDescent="0.25">
      <c r="A10" s="489"/>
      <c r="B10" s="490"/>
      <c r="C10" s="490"/>
      <c r="D10" s="490"/>
      <c r="E10" s="491"/>
      <c r="F10" s="490"/>
      <c r="G10" s="490"/>
      <c r="H10" s="491"/>
      <c r="I10" s="491"/>
      <c r="J10" s="491"/>
      <c r="K10" s="491"/>
      <c r="L10" s="491"/>
      <c r="M10" s="490"/>
      <c r="N10" s="490"/>
      <c r="O10" s="490"/>
      <c r="P10" s="492"/>
      <c r="Q10" s="2"/>
    </row>
    <row r="11" spans="1:1024" s="12" customFormat="1" ht="14.45" customHeight="1" x14ac:dyDescent="0.2">
      <c r="A11" s="493" t="s">
        <v>39</v>
      </c>
      <c r="B11" s="494"/>
      <c r="C11" s="494"/>
      <c r="D11" s="494"/>
      <c r="E11" s="495"/>
      <c r="F11" s="494"/>
      <c r="G11" s="494"/>
      <c r="H11" s="495"/>
      <c r="I11" s="495"/>
      <c r="J11" s="495"/>
      <c r="K11" s="495"/>
      <c r="L11" s="495"/>
      <c r="M11" s="494"/>
      <c r="N11" s="494"/>
      <c r="O11" s="494"/>
      <c r="P11" s="496"/>
      <c r="Q11" s="2"/>
      <c r="R11" s="501" t="s">
        <v>40</v>
      </c>
      <c r="S11" s="502"/>
      <c r="T11" s="503"/>
      <c r="U11" s="503"/>
      <c r="V11" s="503"/>
      <c r="W11" s="503"/>
      <c r="X11" s="503"/>
      <c r="Y11" s="503"/>
      <c r="Z11" s="503"/>
      <c r="AA11" s="503"/>
      <c r="AB11" s="503"/>
      <c r="AC11" s="503"/>
      <c r="AD11" s="503"/>
      <c r="AE11" s="503"/>
      <c r="AF11" s="503"/>
      <c r="AG11" s="503"/>
      <c r="AH11" s="503"/>
      <c r="AI11" s="503"/>
      <c r="AJ11" s="504"/>
      <c r="AK11" s="13"/>
    </row>
    <row r="12" spans="1:1024" s="12" customFormat="1" ht="15" customHeight="1" thickBot="1" x14ac:dyDescent="0.25">
      <c r="A12" s="497"/>
      <c r="B12" s="498"/>
      <c r="C12" s="498"/>
      <c r="D12" s="498"/>
      <c r="E12" s="499"/>
      <c r="F12" s="498"/>
      <c r="G12" s="498"/>
      <c r="H12" s="499"/>
      <c r="I12" s="499"/>
      <c r="J12" s="499"/>
      <c r="K12" s="499"/>
      <c r="L12" s="499"/>
      <c r="M12" s="498"/>
      <c r="N12" s="498"/>
      <c r="O12" s="498"/>
      <c r="P12" s="500"/>
      <c r="Q12" s="2"/>
      <c r="R12" s="505"/>
      <c r="S12" s="506"/>
      <c r="T12" s="507"/>
      <c r="U12" s="507"/>
      <c r="V12" s="507"/>
      <c r="W12" s="507"/>
      <c r="X12" s="507"/>
      <c r="Y12" s="507"/>
      <c r="Z12" s="507"/>
      <c r="AA12" s="507"/>
      <c r="AB12" s="507"/>
      <c r="AC12" s="507"/>
      <c r="AD12" s="507"/>
      <c r="AE12" s="507"/>
      <c r="AF12" s="507"/>
      <c r="AG12" s="507"/>
      <c r="AH12" s="507"/>
      <c r="AI12" s="507"/>
      <c r="AJ12" s="508"/>
      <c r="AK12" s="13"/>
    </row>
    <row r="13" spans="1:1024" ht="16.5" thickBot="1" x14ac:dyDescent="0.25">
      <c r="A13" s="487" t="s">
        <v>41</v>
      </c>
      <c r="B13" s="487" t="s">
        <v>42</v>
      </c>
      <c r="C13" s="487"/>
      <c r="D13" s="487"/>
      <c r="E13" s="510"/>
      <c r="F13" s="487"/>
      <c r="G13" s="487" t="s">
        <v>43</v>
      </c>
      <c r="H13" s="510" t="s">
        <v>44</v>
      </c>
      <c r="I13" s="510"/>
      <c r="J13" s="510"/>
      <c r="K13" s="510"/>
      <c r="L13" s="511" t="s">
        <v>45</v>
      </c>
      <c r="M13" s="487" t="s">
        <v>46</v>
      </c>
      <c r="N13" s="487" t="s">
        <v>47</v>
      </c>
      <c r="O13" s="487" t="s">
        <v>48</v>
      </c>
      <c r="P13" s="509" t="s">
        <v>49</v>
      </c>
      <c r="Q13" s="14"/>
      <c r="R13" s="513" t="s">
        <v>42</v>
      </c>
      <c r="S13" s="513"/>
      <c r="T13" s="479" t="s">
        <v>50</v>
      </c>
      <c r="U13" s="479"/>
      <c r="V13" s="479"/>
      <c r="W13" s="479"/>
      <c r="X13" s="479" t="s">
        <v>51</v>
      </c>
      <c r="Y13" s="479"/>
      <c r="Z13" s="479"/>
      <c r="AA13" s="479"/>
      <c r="AB13" s="479" t="s">
        <v>52</v>
      </c>
      <c r="AC13" s="479"/>
      <c r="AD13" s="479"/>
      <c r="AE13" s="479"/>
      <c r="AF13" s="479" t="s">
        <v>53</v>
      </c>
      <c r="AG13" s="479"/>
      <c r="AH13" s="479"/>
      <c r="AI13" s="479"/>
      <c r="AJ13" s="512" t="s">
        <v>54</v>
      </c>
      <c r="AK13" s="9"/>
      <c r="AL13" s="9"/>
      <c r="AM13" s="9"/>
      <c r="AN13" s="9"/>
      <c r="AO13" s="9"/>
      <c r="AP13" s="9"/>
      <c r="AQ13" s="9"/>
      <c r="AR13" s="9"/>
      <c r="AS13" s="9"/>
      <c r="AT13" s="9"/>
      <c r="AU13" s="9"/>
      <c r="AMJ13" s="2"/>
    </row>
    <row r="14" spans="1:1024" s="12" customFormat="1" ht="32.25" thickBot="1" x14ac:dyDescent="0.25">
      <c r="A14" s="509"/>
      <c r="B14" s="15" t="s">
        <v>55</v>
      </c>
      <c r="C14" s="15" t="s">
        <v>56</v>
      </c>
      <c r="D14" s="15" t="s">
        <v>57</v>
      </c>
      <c r="E14" s="103" t="s">
        <v>58</v>
      </c>
      <c r="F14" s="15" t="s">
        <v>59</v>
      </c>
      <c r="G14" s="488"/>
      <c r="H14" s="16" t="s">
        <v>60</v>
      </c>
      <c r="I14" s="16" t="s">
        <v>61</v>
      </c>
      <c r="J14" s="16" t="s">
        <v>62</v>
      </c>
      <c r="K14" s="16" t="s">
        <v>63</v>
      </c>
      <c r="L14" s="510"/>
      <c r="M14" s="488"/>
      <c r="N14" s="488"/>
      <c r="O14" s="488"/>
      <c r="P14" s="487"/>
      <c r="Q14" s="14"/>
      <c r="R14" s="15" t="s">
        <v>55</v>
      </c>
      <c r="S14" s="15" t="s">
        <v>56</v>
      </c>
      <c r="T14" s="17" t="s">
        <v>64</v>
      </c>
      <c r="U14" s="17" t="s">
        <v>65</v>
      </c>
      <c r="V14" s="17" t="s">
        <v>66</v>
      </c>
      <c r="W14" s="16" t="s">
        <v>67</v>
      </c>
      <c r="X14" s="17" t="s">
        <v>68</v>
      </c>
      <c r="Y14" s="17" t="s">
        <v>69</v>
      </c>
      <c r="Z14" s="17" t="s">
        <v>70</v>
      </c>
      <c r="AA14" s="16" t="s">
        <v>71</v>
      </c>
      <c r="AB14" s="17" t="s">
        <v>72</v>
      </c>
      <c r="AC14" s="17" t="s">
        <v>73</v>
      </c>
      <c r="AD14" s="17" t="s">
        <v>74</v>
      </c>
      <c r="AE14" s="16" t="s">
        <v>75</v>
      </c>
      <c r="AF14" s="17" t="s">
        <v>76</v>
      </c>
      <c r="AG14" s="17" t="s">
        <v>77</v>
      </c>
      <c r="AH14" s="17" t="s">
        <v>78</v>
      </c>
      <c r="AI14" s="16" t="s">
        <v>79</v>
      </c>
      <c r="AJ14" s="512"/>
      <c r="AK14" s="18"/>
      <c r="AL14" s="18"/>
      <c r="AM14" s="18"/>
      <c r="AN14" s="18"/>
      <c r="AO14" s="18"/>
      <c r="AP14" s="18"/>
      <c r="AQ14" s="18"/>
      <c r="AR14" s="18"/>
      <c r="AS14" s="18"/>
      <c r="AT14" s="18"/>
      <c r="AU14" s="18"/>
    </row>
    <row r="15" spans="1:1024" s="12" customFormat="1" ht="131.25" customHeight="1" thickBot="1" x14ac:dyDescent="0.25">
      <c r="A15" s="572" t="s">
        <v>396</v>
      </c>
      <c r="B15" s="104" t="s">
        <v>397</v>
      </c>
      <c r="C15" s="105" t="s">
        <v>398</v>
      </c>
      <c r="D15" s="106" t="s">
        <v>83</v>
      </c>
      <c r="E15" s="107">
        <f>AJ15</f>
        <v>6721</v>
      </c>
      <c r="F15" s="108" t="s">
        <v>84</v>
      </c>
      <c r="G15" s="109" t="s">
        <v>399</v>
      </c>
      <c r="H15" s="110">
        <f>W15</f>
        <v>1551</v>
      </c>
      <c r="I15" s="110">
        <f>AA15</f>
        <v>1744</v>
      </c>
      <c r="J15" s="110">
        <f>AE15</f>
        <v>1740</v>
      </c>
      <c r="K15" s="110">
        <f>AI15</f>
        <v>1686</v>
      </c>
      <c r="L15" s="111">
        <v>13556366.131116986</v>
      </c>
      <c r="M15" s="575" t="s">
        <v>400</v>
      </c>
      <c r="N15" s="112" t="s">
        <v>401</v>
      </c>
      <c r="O15" s="113" t="s">
        <v>402</v>
      </c>
      <c r="P15" s="26"/>
      <c r="Q15" s="14"/>
      <c r="R15" s="104" t="s">
        <v>397</v>
      </c>
      <c r="S15" s="105" t="s">
        <v>398</v>
      </c>
      <c r="T15" s="114">
        <v>512</v>
      </c>
      <c r="U15" s="114">
        <v>504</v>
      </c>
      <c r="V15" s="114">
        <v>535</v>
      </c>
      <c r="W15" s="115">
        <f>+V15+U15+T15</f>
        <v>1551</v>
      </c>
      <c r="X15" s="114">
        <v>602</v>
      </c>
      <c r="Y15" s="114">
        <v>562</v>
      </c>
      <c r="Z15" s="114">
        <v>580</v>
      </c>
      <c r="AA15" s="115">
        <f>+Z15+Y15+X15</f>
        <v>1744</v>
      </c>
      <c r="AB15" s="114">
        <v>624</v>
      </c>
      <c r="AC15" s="114">
        <v>552</v>
      </c>
      <c r="AD15" s="114">
        <v>564</v>
      </c>
      <c r="AE15" s="115">
        <f>+AD15+AC15+AB15</f>
        <v>1740</v>
      </c>
      <c r="AF15" s="114">
        <v>559</v>
      </c>
      <c r="AG15" s="114">
        <v>525</v>
      </c>
      <c r="AH15" s="114">
        <v>602</v>
      </c>
      <c r="AI15" s="115">
        <f>+AH15+AG15+AF15</f>
        <v>1686</v>
      </c>
      <c r="AJ15" s="115">
        <f>+AI15+AE15+AA15+W15</f>
        <v>6721</v>
      </c>
      <c r="AK15" s="18"/>
      <c r="AL15" s="18"/>
      <c r="AM15" s="18"/>
      <c r="AN15" s="18"/>
      <c r="AO15" s="18"/>
      <c r="AP15" s="18"/>
      <c r="AQ15" s="18"/>
      <c r="AR15" s="18"/>
      <c r="AS15" s="18"/>
      <c r="AT15" s="18"/>
      <c r="AU15" s="18"/>
    </row>
    <row r="16" spans="1:1024" ht="143.25" customHeight="1" thickBot="1" x14ac:dyDescent="0.25">
      <c r="A16" s="573"/>
      <c r="B16" s="104" t="s">
        <v>403</v>
      </c>
      <c r="C16" s="105" t="s">
        <v>398</v>
      </c>
      <c r="D16" s="106" t="s">
        <v>83</v>
      </c>
      <c r="E16" s="107">
        <f t="shared" ref="E16:E19" si="0">AJ16</f>
        <v>1800</v>
      </c>
      <c r="F16" s="108" t="s">
        <v>84</v>
      </c>
      <c r="G16" s="109" t="s">
        <v>404</v>
      </c>
      <c r="H16" s="110">
        <f t="shared" ref="H16:H19" si="1">W16</f>
        <v>420</v>
      </c>
      <c r="I16" s="110">
        <f t="shared" ref="I16:I19" si="2">AA16</f>
        <v>550</v>
      </c>
      <c r="J16" s="110">
        <f t="shared" ref="J16:J19" si="3">AE16</f>
        <v>330</v>
      </c>
      <c r="K16" s="110">
        <f t="shared" ref="K16:K19" si="4">AI16</f>
        <v>500</v>
      </c>
      <c r="L16" s="111">
        <v>17054783.19721169</v>
      </c>
      <c r="M16" s="576"/>
      <c r="N16" s="112" t="s">
        <v>405</v>
      </c>
      <c r="O16" s="116" t="s">
        <v>406</v>
      </c>
      <c r="P16" s="26"/>
      <c r="Q16" s="14"/>
      <c r="R16" s="104" t="s">
        <v>403</v>
      </c>
      <c r="S16" s="105" t="s">
        <v>398</v>
      </c>
      <c r="T16" s="114">
        <v>150</v>
      </c>
      <c r="U16" s="114">
        <v>120</v>
      </c>
      <c r="V16" s="114">
        <v>150</v>
      </c>
      <c r="W16" s="115">
        <f>+V16+U16+T16</f>
        <v>420</v>
      </c>
      <c r="X16" s="114">
        <v>200</v>
      </c>
      <c r="Y16" s="114">
        <v>130</v>
      </c>
      <c r="Z16" s="114">
        <v>220</v>
      </c>
      <c r="AA16" s="115">
        <f>+Z16+Y16+X16</f>
        <v>550</v>
      </c>
      <c r="AB16" s="114">
        <v>110</v>
      </c>
      <c r="AC16" s="114">
        <v>100</v>
      </c>
      <c r="AD16" s="114">
        <v>120</v>
      </c>
      <c r="AE16" s="115">
        <f>+AD16+AC16+AB16</f>
        <v>330</v>
      </c>
      <c r="AF16" s="114">
        <v>120</v>
      </c>
      <c r="AG16" s="114">
        <v>130</v>
      </c>
      <c r="AH16" s="114">
        <v>250</v>
      </c>
      <c r="AI16" s="115">
        <f>+AH16+AG16+AF16</f>
        <v>500</v>
      </c>
      <c r="AJ16" s="115">
        <f>+AI16+AE16+AA16+W16</f>
        <v>1800</v>
      </c>
    </row>
    <row r="17" spans="1:36" ht="134.25" customHeight="1" thickBot="1" x14ac:dyDescent="0.25">
      <c r="A17" s="573"/>
      <c r="B17" s="104" t="s">
        <v>407</v>
      </c>
      <c r="C17" s="105" t="s">
        <v>398</v>
      </c>
      <c r="D17" s="106" t="s">
        <v>83</v>
      </c>
      <c r="E17" s="107">
        <f t="shared" si="0"/>
        <v>2150</v>
      </c>
      <c r="F17" s="108" t="s">
        <v>84</v>
      </c>
      <c r="G17" s="117" t="s">
        <v>408</v>
      </c>
      <c r="H17" s="110">
        <f t="shared" si="1"/>
        <v>520</v>
      </c>
      <c r="I17" s="110">
        <f t="shared" si="2"/>
        <v>500</v>
      </c>
      <c r="J17" s="110">
        <f t="shared" si="3"/>
        <v>475</v>
      </c>
      <c r="K17" s="110">
        <f t="shared" si="4"/>
        <v>655</v>
      </c>
      <c r="L17" s="111">
        <v>15742876.797426216</v>
      </c>
      <c r="M17" s="576"/>
      <c r="N17" s="112" t="s">
        <v>405</v>
      </c>
      <c r="O17" s="118" t="s">
        <v>409</v>
      </c>
      <c r="P17" s="26"/>
      <c r="Q17" s="14"/>
      <c r="R17" s="104" t="s">
        <v>407</v>
      </c>
      <c r="S17" s="105" t="s">
        <v>398</v>
      </c>
      <c r="T17" s="114">
        <v>120</v>
      </c>
      <c r="U17" s="114">
        <v>150</v>
      </c>
      <c r="V17" s="114">
        <v>250</v>
      </c>
      <c r="W17" s="115">
        <f>+V17+U17+T17</f>
        <v>520</v>
      </c>
      <c r="X17" s="114">
        <v>125</v>
      </c>
      <c r="Y17" s="114">
        <v>200</v>
      </c>
      <c r="Z17" s="114">
        <v>175</v>
      </c>
      <c r="AA17" s="115">
        <f>+Z17+Y17+X17</f>
        <v>500</v>
      </c>
      <c r="AB17" s="114">
        <v>115</v>
      </c>
      <c r="AC17" s="114">
        <v>175</v>
      </c>
      <c r="AD17" s="114">
        <v>185</v>
      </c>
      <c r="AE17" s="115">
        <f>+AD17+AC17+AB17</f>
        <v>475</v>
      </c>
      <c r="AF17" s="114">
        <v>190</v>
      </c>
      <c r="AG17" s="114">
        <v>200</v>
      </c>
      <c r="AH17" s="114">
        <v>265</v>
      </c>
      <c r="AI17" s="115">
        <f>+AH17+AG17+AF17</f>
        <v>655</v>
      </c>
      <c r="AJ17" s="115">
        <f>+AI17+AE17+AA17+W17</f>
        <v>2150</v>
      </c>
    </row>
    <row r="18" spans="1:36" ht="115.5" customHeight="1" thickBot="1" x14ac:dyDescent="0.25">
      <c r="A18" s="573"/>
      <c r="B18" s="104" t="s">
        <v>410</v>
      </c>
      <c r="C18" s="105" t="s">
        <v>398</v>
      </c>
      <c r="D18" s="106" t="s">
        <v>83</v>
      </c>
      <c r="E18" s="107">
        <f t="shared" si="0"/>
        <v>17</v>
      </c>
      <c r="F18" s="108" t="s">
        <v>84</v>
      </c>
      <c r="G18" s="119" t="s">
        <v>411</v>
      </c>
      <c r="H18" s="110">
        <f t="shared" si="1"/>
        <v>8</v>
      </c>
      <c r="I18" s="110">
        <f t="shared" si="2"/>
        <v>3</v>
      </c>
      <c r="J18" s="110">
        <f t="shared" si="3"/>
        <v>3</v>
      </c>
      <c r="K18" s="110">
        <f t="shared" si="4"/>
        <v>3</v>
      </c>
      <c r="L18" s="111">
        <v>2596663.5788187981</v>
      </c>
      <c r="M18" s="576"/>
      <c r="N18" s="112" t="s">
        <v>412</v>
      </c>
      <c r="O18" s="116" t="s">
        <v>413</v>
      </c>
      <c r="P18" s="26"/>
      <c r="Q18" s="14"/>
      <c r="R18" s="104" t="s">
        <v>410</v>
      </c>
      <c r="S18" s="105" t="s">
        <v>398</v>
      </c>
      <c r="T18" s="114">
        <v>5</v>
      </c>
      <c r="U18" s="114">
        <v>1</v>
      </c>
      <c r="V18" s="114">
        <v>2</v>
      </c>
      <c r="W18" s="115">
        <f>+V18+U18+T18</f>
        <v>8</v>
      </c>
      <c r="X18" s="114">
        <v>1</v>
      </c>
      <c r="Y18" s="114">
        <v>1</v>
      </c>
      <c r="Z18" s="114">
        <v>1</v>
      </c>
      <c r="AA18" s="115">
        <f>+Z18+Y18+X18</f>
        <v>3</v>
      </c>
      <c r="AB18" s="114">
        <v>1</v>
      </c>
      <c r="AC18" s="114">
        <v>1</v>
      </c>
      <c r="AD18" s="114">
        <v>1</v>
      </c>
      <c r="AE18" s="115">
        <f>+AD18+AC18+AB18</f>
        <v>3</v>
      </c>
      <c r="AF18" s="114">
        <v>1</v>
      </c>
      <c r="AG18" s="114">
        <v>1</v>
      </c>
      <c r="AH18" s="114">
        <v>1</v>
      </c>
      <c r="AI18" s="115">
        <f>+AH18+AG18+AF18</f>
        <v>3</v>
      </c>
      <c r="AJ18" s="115">
        <f>+AI18+AE18+AA18+W18</f>
        <v>17</v>
      </c>
    </row>
    <row r="19" spans="1:36" ht="124.5" customHeight="1" thickBot="1" x14ac:dyDescent="0.25">
      <c r="A19" s="574"/>
      <c r="B19" s="120" t="s">
        <v>414</v>
      </c>
      <c r="C19" s="105" t="s">
        <v>398</v>
      </c>
      <c r="D19" s="106" t="s">
        <v>83</v>
      </c>
      <c r="E19" s="107">
        <f t="shared" si="0"/>
        <v>464</v>
      </c>
      <c r="F19" s="108" t="s">
        <v>84</v>
      </c>
      <c r="G19" s="119" t="s">
        <v>415</v>
      </c>
      <c r="H19" s="110">
        <f t="shared" si="1"/>
        <v>90</v>
      </c>
      <c r="I19" s="110">
        <f t="shared" si="2"/>
        <v>115</v>
      </c>
      <c r="J19" s="110">
        <f t="shared" si="3"/>
        <v>119</v>
      </c>
      <c r="K19" s="110">
        <f t="shared" si="4"/>
        <v>140</v>
      </c>
      <c r="L19" s="111">
        <v>6122229.865665758</v>
      </c>
      <c r="M19" s="577"/>
      <c r="N19" s="112" t="s">
        <v>416</v>
      </c>
      <c r="O19" s="116" t="s">
        <v>417</v>
      </c>
      <c r="P19" s="26"/>
      <c r="Q19" s="14"/>
      <c r="R19" s="120" t="s">
        <v>414</v>
      </c>
      <c r="S19" s="105" t="s">
        <v>398</v>
      </c>
      <c r="T19" s="114">
        <v>28</v>
      </c>
      <c r="U19" s="114">
        <v>30</v>
      </c>
      <c r="V19" s="114">
        <v>32</v>
      </c>
      <c r="W19" s="115">
        <f>+V19+U19+T19</f>
        <v>90</v>
      </c>
      <c r="X19" s="114">
        <v>40</v>
      </c>
      <c r="Y19" s="114">
        <v>45</v>
      </c>
      <c r="Z19" s="114">
        <v>30</v>
      </c>
      <c r="AA19" s="115">
        <f>+Z19+Y19+X19</f>
        <v>115</v>
      </c>
      <c r="AB19" s="114">
        <v>34</v>
      </c>
      <c r="AC19" s="114">
        <v>40</v>
      </c>
      <c r="AD19" s="114">
        <v>45</v>
      </c>
      <c r="AE19" s="115">
        <f>+AD19+AC19+AB19</f>
        <v>119</v>
      </c>
      <c r="AF19" s="114">
        <v>44</v>
      </c>
      <c r="AG19" s="114">
        <v>46</v>
      </c>
      <c r="AH19" s="114">
        <v>50</v>
      </c>
      <c r="AI19" s="115">
        <f>+AH19+AG19+AF19</f>
        <v>140</v>
      </c>
      <c r="AJ19" s="115">
        <f>+AI19+AE19+AA19+W19</f>
        <v>464</v>
      </c>
    </row>
    <row r="20" spans="1:36" x14ac:dyDescent="0.2">
      <c r="E20" s="57"/>
      <c r="H20" s="57"/>
      <c r="I20" s="57"/>
      <c r="J20" s="57"/>
      <c r="K20" s="57"/>
      <c r="L20" s="57"/>
      <c r="T20" s="57"/>
      <c r="U20" s="57"/>
      <c r="V20" s="57"/>
      <c r="W20" s="57"/>
      <c r="X20" s="57"/>
      <c r="Y20" s="57"/>
      <c r="Z20" s="57"/>
      <c r="AA20" s="57"/>
      <c r="AB20" s="57"/>
      <c r="AC20" s="57"/>
      <c r="AD20" s="57"/>
      <c r="AE20" s="57"/>
      <c r="AF20" s="57"/>
      <c r="AG20" s="57"/>
      <c r="AH20" s="57"/>
      <c r="AI20" s="57"/>
      <c r="AJ20" s="57"/>
    </row>
    <row r="21" spans="1:36" x14ac:dyDescent="0.2">
      <c r="E21" s="57"/>
      <c r="H21" s="57"/>
      <c r="I21" s="57"/>
      <c r="J21" s="57"/>
      <c r="K21" s="57"/>
      <c r="L21" s="57"/>
      <c r="T21" s="57"/>
      <c r="U21" s="57"/>
      <c r="V21" s="57"/>
      <c r="W21" s="57"/>
      <c r="X21" s="57"/>
      <c r="Y21" s="57"/>
      <c r="Z21" s="57"/>
      <c r="AA21" s="57"/>
      <c r="AB21" s="57"/>
      <c r="AC21" s="57"/>
      <c r="AD21" s="57"/>
      <c r="AE21" s="57"/>
      <c r="AF21" s="57"/>
      <c r="AG21" s="57"/>
      <c r="AH21" s="57"/>
      <c r="AI21" s="57"/>
      <c r="AJ21" s="57"/>
    </row>
    <row r="22" spans="1:36" x14ac:dyDescent="0.2">
      <c r="E22" s="57"/>
      <c r="H22" s="57"/>
      <c r="I22" s="57"/>
      <c r="J22" s="57"/>
      <c r="K22" s="57"/>
      <c r="L22" s="57"/>
      <c r="T22" s="57"/>
      <c r="U22" s="57"/>
      <c r="V22" s="57"/>
      <c r="W22" s="57"/>
      <c r="X22" s="57"/>
      <c r="Y22" s="57"/>
      <c r="Z22" s="57"/>
      <c r="AA22" s="57"/>
      <c r="AB22" s="57"/>
      <c r="AC22" s="57"/>
      <c r="AD22" s="57"/>
      <c r="AE22" s="57"/>
      <c r="AF22" s="57"/>
      <c r="AG22" s="57"/>
      <c r="AH22" s="57"/>
      <c r="AI22" s="57"/>
      <c r="AJ22" s="57"/>
    </row>
    <row r="23" spans="1:36" x14ac:dyDescent="0.2">
      <c r="E23" s="57"/>
      <c r="H23" s="57"/>
      <c r="I23" s="57"/>
      <c r="J23" s="57"/>
      <c r="K23" s="57"/>
      <c r="L23" s="57"/>
      <c r="T23" s="57"/>
      <c r="U23" s="57"/>
      <c r="V23" s="57"/>
      <c r="W23" s="57"/>
      <c r="X23" s="57"/>
      <c r="Y23" s="57"/>
      <c r="Z23" s="57"/>
      <c r="AA23" s="57"/>
      <c r="AB23" s="57"/>
      <c r="AC23" s="57"/>
      <c r="AD23" s="57"/>
      <c r="AE23" s="57"/>
      <c r="AF23" s="57"/>
      <c r="AG23" s="57"/>
      <c r="AH23" s="57"/>
      <c r="AI23" s="57"/>
      <c r="AJ23" s="57"/>
    </row>
    <row r="24" spans="1:36" x14ac:dyDescent="0.2">
      <c r="E24" s="57"/>
      <c r="H24" s="57"/>
      <c r="I24" s="57"/>
      <c r="J24" s="57"/>
      <c r="K24" s="57"/>
      <c r="L24" s="57"/>
      <c r="T24" s="57"/>
      <c r="U24" s="57"/>
      <c r="V24" s="57"/>
      <c r="W24" s="57"/>
      <c r="X24" s="57"/>
      <c r="Y24" s="57"/>
      <c r="Z24" s="57"/>
      <c r="AA24" s="57"/>
      <c r="AB24" s="57"/>
      <c r="AC24" s="57"/>
      <c r="AD24" s="57"/>
      <c r="AE24" s="57"/>
      <c r="AF24" s="57"/>
      <c r="AG24" s="57"/>
      <c r="AH24" s="57"/>
      <c r="AI24" s="57"/>
      <c r="AJ24" s="57"/>
    </row>
    <row r="25" spans="1:36" x14ac:dyDescent="0.2">
      <c r="E25" s="57"/>
      <c r="H25" s="57"/>
      <c r="I25" s="57"/>
      <c r="J25" s="57"/>
      <c r="K25" s="57"/>
      <c r="L25" s="57"/>
      <c r="T25" s="57"/>
      <c r="U25" s="57"/>
      <c r="V25" s="57"/>
      <c r="W25" s="57"/>
      <c r="X25" s="57"/>
      <c r="Y25" s="57"/>
      <c r="Z25" s="57"/>
      <c r="AA25" s="57"/>
      <c r="AB25" s="57"/>
      <c r="AC25" s="57"/>
      <c r="AD25" s="57"/>
      <c r="AE25" s="57"/>
      <c r="AF25" s="57"/>
      <c r="AG25" s="57"/>
      <c r="AH25" s="57"/>
      <c r="AI25" s="57"/>
      <c r="AJ25" s="57"/>
    </row>
    <row r="26" spans="1:36" x14ac:dyDescent="0.2">
      <c r="E26" s="57"/>
      <c r="H26" s="57"/>
      <c r="I26" s="57"/>
      <c r="J26" s="57"/>
      <c r="K26" s="57"/>
      <c r="L26" s="57"/>
      <c r="T26" s="57"/>
      <c r="U26" s="57"/>
      <c r="V26" s="57"/>
      <c r="W26" s="57"/>
      <c r="X26" s="57"/>
      <c r="Y26" s="57"/>
      <c r="Z26" s="57"/>
      <c r="AA26" s="57"/>
      <c r="AB26" s="57"/>
      <c r="AC26" s="57"/>
      <c r="AD26" s="57"/>
      <c r="AE26" s="57"/>
      <c r="AF26" s="57"/>
      <c r="AG26" s="57"/>
      <c r="AH26" s="57"/>
      <c r="AI26" s="57"/>
      <c r="AJ26" s="57"/>
    </row>
    <row r="27" spans="1:36" x14ac:dyDescent="0.2">
      <c r="E27" s="57"/>
      <c r="H27" s="57"/>
      <c r="I27" s="57"/>
      <c r="J27" s="57"/>
      <c r="K27" s="57"/>
      <c r="L27" s="57"/>
      <c r="T27" s="57"/>
      <c r="U27" s="57"/>
      <c r="V27" s="57"/>
      <c r="W27" s="57"/>
      <c r="X27" s="57"/>
      <c r="Y27" s="57"/>
      <c r="Z27" s="57"/>
      <c r="AA27" s="57"/>
      <c r="AB27" s="57"/>
      <c r="AC27" s="57"/>
      <c r="AD27" s="57"/>
      <c r="AE27" s="57"/>
      <c r="AF27" s="57"/>
      <c r="AG27" s="57"/>
      <c r="AH27" s="57"/>
      <c r="AI27" s="57"/>
      <c r="AJ27" s="57"/>
    </row>
    <row r="28" spans="1:36" x14ac:dyDescent="0.2">
      <c r="E28" s="57"/>
      <c r="H28" s="57"/>
      <c r="I28" s="57"/>
      <c r="J28" s="57"/>
      <c r="K28" s="57"/>
      <c r="L28" s="57"/>
      <c r="T28" s="57"/>
      <c r="U28" s="57"/>
      <c r="V28" s="57"/>
      <c r="W28" s="57"/>
      <c r="X28" s="57"/>
      <c r="Y28" s="57"/>
      <c r="Z28" s="57"/>
      <c r="AA28" s="57"/>
      <c r="AB28" s="57"/>
      <c r="AC28" s="57"/>
      <c r="AD28" s="57"/>
      <c r="AE28" s="57"/>
      <c r="AF28" s="57"/>
      <c r="AG28" s="57"/>
      <c r="AH28" s="57"/>
      <c r="AI28" s="57"/>
      <c r="AJ28" s="57"/>
    </row>
    <row r="29" spans="1:36" x14ac:dyDescent="0.2">
      <c r="E29" s="57"/>
      <c r="H29" s="57"/>
      <c r="I29" s="57"/>
      <c r="J29" s="57"/>
      <c r="K29" s="57"/>
      <c r="L29" s="57"/>
      <c r="T29" s="57"/>
      <c r="U29" s="57"/>
      <c r="V29" s="57"/>
      <c r="W29" s="57"/>
      <c r="X29" s="57"/>
      <c r="Y29" s="57"/>
      <c r="Z29" s="57"/>
      <c r="AA29" s="57"/>
      <c r="AB29" s="57"/>
      <c r="AC29" s="57"/>
      <c r="AD29" s="57"/>
      <c r="AE29" s="57"/>
      <c r="AF29" s="57"/>
      <c r="AG29" s="57"/>
      <c r="AH29" s="57"/>
      <c r="AI29" s="57"/>
      <c r="AJ29" s="57"/>
    </row>
    <row r="30" spans="1:36" x14ac:dyDescent="0.2">
      <c r="E30" s="57"/>
      <c r="H30" s="57"/>
      <c r="I30" s="57"/>
      <c r="J30" s="57"/>
      <c r="K30" s="57"/>
      <c r="L30" s="57"/>
      <c r="T30" s="57"/>
      <c r="U30" s="57"/>
      <c r="V30" s="57"/>
      <c r="W30" s="57"/>
      <c r="X30" s="57"/>
      <c r="Y30" s="57"/>
      <c r="Z30" s="57"/>
      <c r="AA30" s="57"/>
      <c r="AB30" s="57"/>
      <c r="AC30" s="57"/>
      <c r="AD30" s="57"/>
      <c r="AE30" s="57"/>
      <c r="AF30" s="57"/>
      <c r="AG30" s="57"/>
      <c r="AH30" s="57"/>
      <c r="AI30" s="57"/>
      <c r="AJ30" s="57"/>
    </row>
  </sheetData>
  <mergeCells count="26">
    <mergeCell ref="A8:P8"/>
    <mergeCell ref="A5:P5"/>
    <mergeCell ref="A6:E6"/>
    <mergeCell ref="F6:J6"/>
    <mergeCell ref="K6:P6"/>
    <mergeCell ref="A7:P7"/>
    <mergeCell ref="A9:P10"/>
    <mergeCell ref="A11:P12"/>
    <mergeCell ref="R11:AJ12"/>
    <mergeCell ref="A13:A14"/>
    <mergeCell ref="B13:F13"/>
    <mergeCell ref="G13:G14"/>
    <mergeCell ref="H13:K13"/>
    <mergeCell ref="L13:L14"/>
    <mergeCell ref="M13:M14"/>
    <mergeCell ref="N13:N14"/>
    <mergeCell ref="AF13:AI13"/>
    <mergeCell ref="AJ13:AJ14"/>
    <mergeCell ref="T13:W13"/>
    <mergeCell ref="X13:AA13"/>
    <mergeCell ref="AB13:AE13"/>
    <mergeCell ref="A15:A19"/>
    <mergeCell ref="M15:M19"/>
    <mergeCell ref="O13:O14"/>
    <mergeCell ref="P13:P14"/>
    <mergeCell ref="R13:S13"/>
  </mergeCells>
  <dataValidations count="2">
    <dataValidation type="list" allowBlank="1" showInputMessage="1" showErrorMessage="1" sqref="D15:D19" xr:uid="{9821CF8A-4FB9-4C6C-B93B-59522AA3305F}">
      <formula1>"Unidad,Porcentaje,Monetario"</formula1>
    </dataValidation>
    <dataValidation type="list" allowBlank="1" showInputMessage="1" showErrorMessage="1" sqref="F15:F19" xr:uid="{5333753B-EB28-489E-A943-C6111727B208}">
      <formula1>"A,B,C"</formula1>
    </dataValidation>
  </dataValidations>
  <printOptions horizontalCentered="1" verticalCentered="1"/>
  <pageMargins left="0.2" right="0.32990000000000003" top="1.38E-2" bottom="0.77359999999999995" header="0.37009999999999998" footer="0.37990000000000002"/>
  <pageSetup paperSize="5" scale="45"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EDA39-1A40-4BB6-B619-E62B1A055BA9}">
  <sheetPr codeName="Hoja18">
    <pageSetUpPr fitToPage="1"/>
  </sheetPr>
  <dimension ref="A1:AMJ44"/>
  <sheetViews>
    <sheetView showGridLines="0" zoomScale="68" zoomScaleNormal="68" zoomScaleSheetLayoutView="20" workbookViewId="0"/>
  </sheetViews>
  <sheetFormatPr baseColWidth="10" defaultColWidth="12.5703125" defaultRowHeight="15" x14ac:dyDescent="0.2"/>
  <cols>
    <col min="1" max="1" width="29.28515625" style="10" customWidth="1"/>
    <col min="2" max="2" width="40.42578125" style="10" customWidth="1"/>
    <col min="3" max="4" width="29.28515625" style="10" customWidth="1"/>
    <col min="5" max="6" width="22" style="10" customWidth="1"/>
    <col min="7" max="7" width="59.140625" style="10" customWidth="1"/>
    <col min="8" max="11" width="17.85546875" style="10" customWidth="1"/>
    <col min="12" max="12" width="26.5703125" style="10" customWidth="1"/>
    <col min="13" max="13" width="25.28515625" style="10" customWidth="1"/>
    <col min="14" max="14" width="31.140625" style="10" customWidth="1"/>
    <col min="15" max="15" width="36.28515625" style="10" customWidth="1"/>
    <col min="16" max="16" width="35.85546875" style="10" customWidth="1"/>
    <col min="17" max="17" width="12.140625" style="2" customWidth="1"/>
    <col min="18" max="18" width="27.28515625" style="10" customWidth="1"/>
    <col min="19" max="19" width="28.5703125" style="10" customWidth="1"/>
    <col min="20" max="29" width="13.5703125" style="10" customWidth="1"/>
    <col min="30" max="30" width="14.140625" style="10" customWidth="1"/>
    <col min="31" max="31" width="15.7109375" style="10" customWidth="1"/>
    <col min="32" max="33" width="13.5703125" style="10" customWidth="1"/>
    <col min="34" max="34" width="15.7109375" style="10" customWidth="1"/>
    <col min="35" max="37" width="13.5703125" style="10" customWidth="1"/>
    <col min="38" max="1024" width="12.140625" style="10" customWidth="1"/>
    <col min="1025" max="1025" width="12.5703125" style="2" customWidth="1"/>
    <col min="1026" max="16384" width="12.5703125" style="2"/>
  </cols>
  <sheetData>
    <row r="1" spans="1:1024" ht="44.1" customHeight="1" x14ac:dyDescent="0.2">
      <c r="A1" s="9"/>
      <c r="B1" s="9"/>
      <c r="C1" s="9"/>
      <c r="D1" s="9"/>
      <c r="E1" s="9"/>
      <c r="F1" s="9"/>
      <c r="G1" s="9"/>
      <c r="H1" s="9"/>
      <c r="I1" s="9"/>
      <c r="J1" s="9"/>
      <c r="K1" s="9"/>
      <c r="L1" s="9"/>
      <c r="M1" s="9"/>
      <c r="N1" s="9"/>
      <c r="O1" s="9"/>
      <c r="P1" s="9"/>
    </row>
    <row r="2" spans="1:1024" ht="44.1" customHeight="1" x14ac:dyDescent="0.2">
      <c r="A2" s="9"/>
      <c r="B2" s="9"/>
      <c r="C2" s="9"/>
      <c r="D2" s="9"/>
      <c r="E2" s="9"/>
      <c r="F2" s="9"/>
      <c r="G2" s="9"/>
      <c r="H2" s="9"/>
      <c r="I2" s="9"/>
      <c r="J2" s="9"/>
      <c r="K2" s="9"/>
      <c r="L2" s="9"/>
      <c r="M2" s="9"/>
      <c r="N2" s="9"/>
      <c r="O2" s="9"/>
      <c r="P2" s="9"/>
    </row>
    <row r="3" spans="1:1024" ht="44.1" customHeight="1" x14ac:dyDescent="0.2">
      <c r="A3" s="9"/>
      <c r="B3" s="9"/>
      <c r="C3" s="9"/>
      <c r="D3" s="9"/>
      <c r="E3" s="9"/>
      <c r="F3" s="9"/>
      <c r="G3" s="9"/>
      <c r="H3" s="9"/>
      <c r="I3" s="9"/>
      <c r="J3" s="9"/>
      <c r="K3" s="9"/>
      <c r="L3" s="9"/>
      <c r="M3" s="9"/>
      <c r="N3" s="9"/>
      <c r="O3" s="9"/>
      <c r="P3" s="9"/>
    </row>
    <row r="4" spans="1:1024" ht="44.1" customHeight="1" thickBot="1" x14ac:dyDescent="0.25">
      <c r="A4" s="9"/>
      <c r="B4" s="9"/>
      <c r="C4" s="9"/>
      <c r="D4" s="9"/>
      <c r="E4" s="9"/>
      <c r="F4" s="9"/>
      <c r="G4" s="9"/>
      <c r="H4" s="9"/>
      <c r="I4" s="9"/>
      <c r="J4" s="9"/>
      <c r="K4" s="9"/>
      <c r="L4" s="9"/>
      <c r="M4" s="9"/>
      <c r="N4" s="9"/>
      <c r="O4" s="9"/>
      <c r="P4" s="9"/>
    </row>
    <row r="5" spans="1:1024" s="11" customFormat="1" ht="44.1" customHeight="1" thickBot="1" x14ac:dyDescent="0.25">
      <c r="A5" s="518" t="s">
        <v>32</v>
      </c>
      <c r="B5" s="519"/>
      <c r="C5" s="519"/>
      <c r="D5" s="519"/>
      <c r="E5" s="520"/>
      <c r="F5" s="519"/>
      <c r="G5" s="519"/>
      <c r="H5" s="520"/>
      <c r="I5" s="520"/>
      <c r="J5" s="520"/>
      <c r="K5" s="520"/>
      <c r="L5" s="520"/>
      <c r="M5" s="519"/>
      <c r="N5" s="519"/>
      <c r="O5" s="519"/>
      <c r="P5" s="521"/>
      <c r="Q5" s="2"/>
    </row>
    <row r="6" spans="1:1024" s="11" customFormat="1" ht="135" customHeight="1" thickBot="1" x14ac:dyDescent="0.25">
      <c r="A6" s="522" t="s">
        <v>33</v>
      </c>
      <c r="B6" s="522"/>
      <c r="C6" s="522"/>
      <c r="D6" s="522"/>
      <c r="E6" s="523"/>
      <c r="F6" s="522" t="s">
        <v>34</v>
      </c>
      <c r="G6" s="522"/>
      <c r="H6" s="523"/>
      <c r="I6" s="523"/>
      <c r="J6" s="523"/>
      <c r="K6" s="524" t="s">
        <v>35</v>
      </c>
      <c r="L6" s="525"/>
      <c r="M6" s="526"/>
      <c r="N6" s="526"/>
      <c r="O6" s="526"/>
      <c r="P6" s="527"/>
      <c r="Q6" s="2"/>
    </row>
    <row r="7" spans="1:1024" ht="27" thickBot="1" x14ac:dyDescent="0.25">
      <c r="A7" s="528" t="s">
        <v>36</v>
      </c>
      <c r="B7" s="529"/>
      <c r="C7" s="529"/>
      <c r="D7" s="529"/>
      <c r="E7" s="530"/>
      <c r="F7" s="529"/>
      <c r="G7" s="529"/>
      <c r="H7" s="530"/>
      <c r="I7" s="530"/>
      <c r="J7" s="530"/>
      <c r="K7" s="530"/>
      <c r="L7" s="530"/>
      <c r="M7" s="529"/>
      <c r="N7" s="529"/>
      <c r="O7" s="529"/>
      <c r="P7" s="531"/>
    </row>
    <row r="8" spans="1:1024" s="12" customFormat="1" ht="23.25" customHeight="1" x14ac:dyDescent="0.2">
      <c r="A8" s="514" t="s">
        <v>418</v>
      </c>
      <c r="B8" s="515"/>
      <c r="C8" s="515"/>
      <c r="D8" s="515"/>
      <c r="E8" s="516"/>
      <c r="F8" s="515"/>
      <c r="G8" s="515"/>
      <c r="H8" s="516"/>
      <c r="I8" s="516"/>
      <c r="J8" s="516"/>
      <c r="K8" s="516"/>
      <c r="L8" s="516"/>
      <c r="M8" s="515"/>
      <c r="N8" s="515"/>
      <c r="O8" s="515"/>
      <c r="P8" s="517"/>
      <c r="Q8" s="2"/>
    </row>
    <row r="9" spans="1:1024" s="12" customFormat="1" ht="20.100000000000001" customHeight="1" x14ac:dyDescent="0.2">
      <c r="A9" s="489" t="s">
        <v>38</v>
      </c>
      <c r="B9" s="490"/>
      <c r="C9" s="490"/>
      <c r="D9" s="490"/>
      <c r="E9" s="491"/>
      <c r="F9" s="490"/>
      <c r="G9" s="490"/>
      <c r="H9" s="491"/>
      <c r="I9" s="491"/>
      <c r="J9" s="491"/>
      <c r="K9" s="491"/>
      <c r="L9" s="491"/>
      <c r="M9" s="490"/>
      <c r="N9" s="490"/>
      <c r="O9" s="490"/>
      <c r="P9" s="492"/>
      <c r="Q9" s="2"/>
    </row>
    <row r="10" spans="1:1024" s="12" customFormat="1" ht="20.100000000000001" customHeight="1" thickBot="1" x14ac:dyDescent="0.25">
      <c r="A10" s="489"/>
      <c r="B10" s="490"/>
      <c r="C10" s="490"/>
      <c r="D10" s="490"/>
      <c r="E10" s="491"/>
      <c r="F10" s="490"/>
      <c r="G10" s="490"/>
      <c r="H10" s="491"/>
      <c r="I10" s="491"/>
      <c r="J10" s="491"/>
      <c r="K10" s="491"/>
      <c r="L10" s="491"/>
      <c r="M10" s="490"/>
      <c r="N10" s="490"/>
      <c r="O10" s="490"/>
      <c r="P10" s="492"/>
      <c r="Q10" s="2"/>
    </row>
    <row r="11" spans="1:1024" s="12" customFormat="1" ht="14.45" customHeight="1" x14ac:dyDescent="0.2">
      <c r="A11" s="489" t="s">
        <v>39</v>
      </c>
      <c r="B11" s="490"/>
      <c r="C11" s="490"/>
      <c r="D11" s="490"/>
      <c r="E11" s="491"/>
      <c r="F11" s="490"/>
      <c r="G11" s="490"/>
      <c r="H11" s="491"/>
      <c r="I11" s="491"/>
      <c r="J11" s="491"/>
      <c r="K11" s="491"/>
      <c r="L11" s="491"/>
      <c r="M11" s="490"/>
      <c r="N11" s="490"/>
      <c r="O11" s="490"/>
      <c r="P11" s="492"/>
      <c r="Q11" s="2"/>
      <c r="R11" s="501" t="s">
        <v>40</v>
      </c>
      <c r="S11" s="502"/>
      <c r="T11" s="503"/>
      <c r="U11" s="503"/>
      <c r="V11" s="503"/>
      <c r="W11" s="503"/>
      <c r="X11" s="503"/>
      <c r="Y11" s="503"/>
      <c r="Z11" s="503"/>
      <c r="AA11" s="503"/>
      <c r="AB11" s="503"/>
      <c r="AC11" s="503"/>
      <c r="AD11" s="503"/>
      <c r="AE11" s="503"/>
      <c r="AF11" s="503"/>
      <c r="AG11" s="503"/>
      <c r="AH11" s="503"/>
      <c r="AI11" s="503"/>
      <c r="AJ11" s="504"/>
      <c r="AK11" s="13"/>
    </row>
    <row r="12" spans="1:1024" s="12" customFormat="1" ht="15" customHeight="1" thickBot="1" x14ac:dyDescent="0.25">
      <c r="A12" s="546"/>
      <c r="B12" s="547"/>
      <c r="C12" s="547"/>
      <c r="D12" s="547"/>
      <c r="E12" s="548"/>
      <c r="F12" s="547"/>
      <c r="G12" s="547"/>
      <c r="H12" s="548"/>
      <c r="I12" s="548"/>
      <c r="J12" s="548"/>
      <c r="K12" s="548"/>
      <c r="L12" s="548"/>
      <c r="M12" s="547"/>
      <c r="N12" s="547"/>
      <c r="O12" s="547"/>
      <c r="P12" s="549"/>
      <c r="Q12" s="2"/>
      <c r="R12" s="505"/>
      <c r="S12" s="506"/>
      <c r="T12" s="507"/>
      <c r="U12" s="507"/>
      <c r="V12" s="507"/>
      <c r="W12" s="507"/>
      <c r="X12" s="507"/>
      <c r="Y12" s="507"/>
      <c r="Z12" s="507"/>
      <c r="AA12" s="507"/>
      <c r="AB12" s="507"/>
      <c r="AC12" s="507"/>
      <c r="AD12" s="507"/>
      <c r="AE12" s="507"/>
      <c r="AF12" s="507"/>
      <c r="AG12" s="507"/>
      <c r="AH12" s="507"/>
      <c r="AI12" s="507"/>
      <c r="AJ12" s="508"/>
      <c r="AK12" s="13"/>
    </row>
    <row r="13" spans="1:1024" ht="47.25" customHeight="1" thickBot="1" x14ac:dyDescent="0.25">
      <c r="A13" s="487" t="s">
        <v>41</v>
      </c>
      <c r="B13" s="487" t="s">
        <v>42</v>
      </c>
      <c r="C13" s="487"/>
      <c r="D13" s="487"/>
      <c r="E13" s="510"/>
      <c r="F13" s="487"/>
      <c r="G13" s="487" t="s">
        <v>43</v>
      </c>
      <c r="H13" s="510" t="s">
        <v>44</v>
      </c>
      <c r="I13" s="510"/>
      <c r="J13" s="510"/>
      <c r="K13" s="510"/>
      <c r="L13" s="511" t="s">
        <v>45</v>
      </c>
      <c r="M13" s="487" t="s">
        <v>46</v>
      </c>
      <c r="N13" s="487" t="s">
        <v>47</v>
      </c>
      <c r="O13" s="487" t="s">
        <v>48</v>
      </c>
      <c r="P13" s="509" t="s">
        <v>49</v>
      </c>
      <c r="Q13" s="14"/>
      <c r="R13" s="513" t="s">
        <v>42</v>
      </c>
      <c r="S13" s="513"/>
      <c r="T13" s="479" t="s">
        <v>50</v>
      </c>
      <c r="U13" s="479"/>
      <c r="V13" s="479"/>
      <c r="W13" s="479"/>
      <c r="X13" s="479" t="s">
        <v>51</v>
      </c>
      <c r="Y13" s="479"/>
      <c r="Z13" s="479"/>
      <c r="AA13" s="479"/>
      <c r="AB13" s="479" t="s">
        <v>52</v>
      </c>
      <c r="AC13" s="479"/>
      <c r="AD13" s="479"/>
      <c r="AE13" s="479"/>
      <c r="AF13" s="479" t="s">
        <v>53</v>
      </c>
      <c r="AG13" s="479"/>
      <c r="AH13" s="479"/>
      <c r="AI13" s="479"/>
      <c r="AJ13" s="512" t="s">
        <v>54</v>
      </c>
      <c r="AK13" s="9"/>
      <c r="AL13" s="9"/>
      <c r="AM13" s="9"/>
      <c r="AN13" s="9"/>
      <c r="AO13" s="9"/>
      <c r="AP13" s="9"/>
      <c r="AQ13" s="9"/>
      <c r="AR13" s="9"/>
      <c r="AS13" s="9"/>
      <c r="AT13" s="9"/>
      <c r="AU13" s="9"/>
      <c r="AMJ13" s="2"/>
    </row>
    <row r="14" spans="1:1024" s="12" customFormat="1" ht="63" customHeight="1" thickBot="1" x14ac:dyDescent="0.25">
      <c r="A14" s="509"/>
      <c r="B14" s="76" t="s">
        <v>55</v>
      </c>
      <c r="C14" s="76" t="s">
        <v>56</v>
      </c>
      <c r="D14" s="76" t="s">
        <v>57</v>
      </c>
      <c r="E14" s="103" t="s">
        <v>58</v>
      </c>
      <c r="F14" s="76" t="s">
        <v>59</v>
      </c>
      <c r="G14" s="509"/>
      <c r="H14" s="103" t="s">
        <v>60</v>
      </c>
      <c r="I14" s="103" t="s">
        <v>61</v>
      </c>
      <c r="J14" s="103" t="s">
        <v>62</v>
      </c>
      <c r="K14" s="103" t="s">
        <v>63</v>
      </c>
      <c r="L14" s="594"/>
      <c r="M14" s="509"/>
      <c r="N14" s="509"/>
      <c r="O14" s="509"/>
      <c r="P14" s="593"/>
      <c r="Q14" s="14"/>
      <c r="R14" s="15" t="s">
        <v>55</v>
      </c>
      <c r="S14" s="15" t="s">
        <v>56</v>
      </c>
      <c r="T14" s="17" t="s">
        <v>64</v>
      </c>
      <c r="U14" s="17" t="s">
        <v>65</v>
      </c>
      <c r="V14" s="17" t="s">
        <v>66</v>
      </c>
      <c r="W14" s="16" t="s">
        <v>67</v>
      </c>
      <c r="X14" s="17" t="s">
        <v>68</v>
      </c>
      <c r="Y14" s="17" t="s">
        <v>69</v>
      </c>
      <c r="Z14" s="17" t="s">
        <v>70</v>
      </c>
      <c r="AA14" s="16" t="s">
        <v>71</v>
      </c>
      <c r="AB14" s="17" t="s">
        <v>72</v>
      </c>
      <c r="AC14" s="17" t="s">
        <v>73</v>
      </c>
      <c r="AD14" s="17" t="s">
        <v>74</v>
      </c>
      <c r="AE14" s="16" t="s">
        <v>75</v>
      </c>
      <c r="AF14" s="17" t="s">
        <v>76</v>
      </c>
      <c r="AG14" s="17" t="s">
        <v>77</v>
      </c>
      <c r="AH14" s="17" t="s">
        <v>78</v>
      </c>
      <c r="AI14" s="16" t="s">
        <v>79</v>
      </c>
      <c r="AJ14" s="512"/>
      <c r="AK14" s="18"/>
      <c r="AL14" s="18"/>
      <c r="AM14" s="18"/>
      <c r="AN14" s="18"/>
      <c r="AO14" s="18"/>
      <c r="AP14" s="18"/>
      <c r="AQ14" s="18"/>
      <c r="AR14" s="18"/>
      <c r="AS14" s="18"/>
      <c r="AT14" s="18"/>
      <c r="AU14" s="18"/>
    </row>
    <row r="15" spans="1:1024" s="12" customFormat="1" ht="82.5" customHeight="1" thickBot="1" x14ac:dyDescent="0.25">
      <c r="A15" s="582" t="s">
        <v>419</v>
      </c>
      <c r="B15" s="589" t="s">
        <v>420</v>
      </c>
      <c r="C15" s="122" t="s">
        <v>421</v>
      </c>
      <c r="D15" s="89" t="s">
        <v>83</v>
      </c>
      <c r="E15" s="123">
        <v>1</v>
      </c>
      <c r="F15" s="124" t="s">
        <v>108</v>
      </c>
      <c r="G15" s="121" t="s">
        <v>422</v>
      </c>
      <c r="H15" s="125">
        <v>1</v>
      </c>
      <c r="I15" s="125">
        <f t="shared" ref="I15:I16" si="0">+AA15</f>
        <v>0</v>
      </c>
      <c r="J15" s="123">
        <v>0</v>
      </c>
      <c r="K15" s="125">
        <f t="shared" ref="K15" si="1">+AI15</f>
        <v>0</v>
      </c>
      <c r="L15" s="579">
        <v>120232.85926973064</v>
      </c>
      <c r="M15" s="126" t="s">
        <v>423</v>
      </c>
      <c r="N15" s="127" t="s">
        <v>424</v>
      </c>
      <c r="O15" s="127" t="s">
        <v>425</v>
      </c>
      <c r="P15" s="84"/>
      <c r="Q15" s="14"/>
      <c r="R15" s="592" t="s">
        <v>420</v>
      </c>
      <c r="S15" s="129" t="s">
        <v>421</v>
      </c>
      <c r="T15" s="27">
        <v>0</v>
      </c>
      <c r="U15" s="27">
        <v>0</v>
      </c>
      <c r="V15" s="27">
        <v>1</v>
      </c>
      <c r="W15" s="28">
        <f>SUM(T15:V15)</f>
        <v>1</v>
      </c>
      <c r="X15" s="27">
        <v>0</v>
      </c>
      <c r="Y15" s="27">
        <v>0</v>
      </c>
      <c r="Z15" s="27">
        <v>0</v>
      </c>
      <c r="AA15" s="28">
        <f t="shared" ref="AA15" si="2">+IF($D15="Porcentaje",IF(AND(X15&lt;&gt;"",Y15="",Z15=""),X15,IF(AND(X15&lt;&gt;"",Y15&lt;&gt;"",Z15=""),Y15,IF(AND(X15&lt;&gt;"",Y15&lt;&gt;"",Z15&lt;&gt;""),Z15,0))),SUM(X15:Z15))</f>
        <v>0</v>
      </c>
      <c r="AB15" s="27">
        <v>0</v>
      </c>
      <c r="AC15" s="27">
        <v>0</v>
      </c>
      <c r="AD15" s="27">
        <v>0</v>
      </c>
      <c r="AE15" s="28">
        <f t="shared" ref="AE15:AE17" si="3">+IF($D15="Porcentaje",IF(AND(AB15&lt;&gt;"",AC15="",AD15=""),AB15,IF(AND(AB15&lt;&gt;"",AC15&lt;&gt;"",AD15=""),AC15,IF(AND(AB15&lt;&gt;"",AC15&lt;&gt;"",AD15&lt;&gt;""),AD15,0))),SUM(AB15:AD15))</f>
        <v>0</v>
      </c>
      <c r="AF15" s="27">
        <v>0</v>
      </c>
      <c r="AG15" s="27">
        <v>0</v>
      </c>
      <c r="AH15" s="27">
        <v>0</v>
      </c>
      <c r="AI15" s="28">
        <f t="shared" ref="AI15" si="4">+IF($D15="Porcentaje",IF(AND(AF15&lt;&gt;"",AG15="",AH15=""),AF15,IF(AND(AF15&lt;&gt;"",AG15&lt;&gt;"",AH15=""),AG15,IF(AND(AF15&lt;&gt;"",AG15&lt;&gt;"",AH15&lt;&gt;""),AH15,0))),SUM(AF15:AH15))</f>
        <v>0</v>
      </c>
      <c r="AJ15" s="130">
        <f t="shared" ref="AJ15" si="5">+IFERROR(IF(D15="Porcentaje",IF(AND(COUNT(T15:V15)&gt;=0,COUNT(X15:Z15)=0,COUNT(AB15:AD15)=0,COUNT(AF15:AH15)=0),W15,IF(AND(COUNT(T15:V15)&gt;=1,COUNT(X15:Z15)&gt;=1,COUNT(AB15:AD15)=0,COUNT(AF15:AH15)=0),AA15,IF(AND(COUNT(T15:V15)&gt;=1,COUNT(X15:Z15)&gt;=1,COUNT(AB15:AD15)&gt;=1,COUNT(AF15:AH15)=0),AE15,IF(AND(COUNT(T15:V15)&gt;=1,COUNT(X15:Z15)&gt;=1,COUNT(AB15:AD15)&gt;=1,COUNT(AF15:AH15)&gt;=1),AI15,"-")))),SUM(W15,AA15,AE15,AI15)),"-")</f>
        <v>1</v>
      </c>
      <c r="AK15" s="18"/>
      <c r="AL15" s="18"/>
      <c r="AM15" s="18"/>
      <c r="AN15" s="18"/>
      <c r="AO15" s="18"/>
      <c r="AP15" s="18"/>
      <c r="AQ15" s="18"/>
      <c r="AR15" s="18"/>
      <c r="AS15" s="18"/>
      <c r="AT15" s="18"/>
      <c r="AU15" s="18"/>
    </row>
    <row r="16" spans="1:1024" s="12" customFormat="1" ht="106.5" customHeight="1" thickBot="1" x14ac:dyDescent="0.25">
      <c r="A16" s="582"/>
      <c r="B16" s="590"/>
      <c r="C16" s="122" t="s">
        <v>426</v>
      </c>
      <c r="D16" s="89" t="s">
        <v>83</v>
      </c>
      <c r="E16" s="123">
        <v>1</v>
      </c>
      <c r="F16" s="124" t="s">
        <v>108</v>
      </c>
      <c r="G16" s="121" t="s">
        <v>427</v>
      </c>
      <c r="H16" s="125">
        <v>0</v>
      </c>
      <c r="I16" s="125">
        <f t="shared" si="0"/>
        <v>0</v>
      </c>
      <c r="J16" s="123">
        <v>0</v>
      </c>
      <c r="K16" s="125">
        <v>1</v>
      </c>
      <c r="L16" s="583"/>
      <c r="M16" s="126" t="s">
        <v>423</v>
      </c>
      <c r="N16" s="127"/>
      <c r="O16" s="127" t="s">
        <v>428</v>
      </c>
      <c r="P16" s="84"/>
      <c r="Q16" s="14"/>
      <c r="R16" s="592"/>
      <c r="S16" s="129" t="s">
        <v>426</v>
      </c>
      <c r="T16" s="27">
        <v>0</v>
      </c>
      <c r="U16" s="27">
        <v>0</v>
      </c>
      <c r="V16" s="27">
        <v>0</v>
      </c>
      <c r="W16" s="28">
        <v>0</v>
      </c>
      <c r="X16" s="27">
        <v>0</v>
      </c>
      <c r="Y16" s="27">
        <v>0</v>
      </c>
      <c r="Z16" s="27">
        <v>0</v>
      </c>
      <c r="AA16" s="28">
        <v>0</v>
      </c>
      <c r="AB16" s="27">
        <v>0</v>
      </c>
      <c r="AC16" s="27">
        <v>0</v>
      </c>
      <c r="AD16" s="27">
        <v>0</v>
      </c>
      <c r="AE16" s="28">
        <v>0</v>
      </c>
      <c r="AF16" s="27">
        <v>0</v>
      </c>
      <c r="AG16" s="27">
        <v>0</v>
      </c>
      <c r="AH16" s="27">
        <v>1</v>
      </c>
      <c r="AI16" s="28">
        <v>1</v>
      </c>
      <c r="AJ16" s="130">
        <v>1</v>
      </c>
      <c r="AK16" s="18"/>
      <c r="AL16" s="18"/>
      <c r="AM16" s="18"/>
      <c r="AN16" s="18"/>
      <c r="AO16" s="18"/>
      <c r="AP16" s="18"/>
      <c r="AQ16" s="18"/>
      <c r="AR16" s="18"/>
      <c r="AS16" s="18"/>
      <c r="AT16" s="18"/>
      <c r="AU16" s="18"/>
    </row>
    <row r="17" spans="1:1024" s="12" customFormat="1" ht="344.25" customHeight="1" thickBot="1" x14ac:dyDescent="0.25">
      <c r="A17" s="582"/>
      <c r="B17" s="590"/>
      <c r="C17" s="89" t="s">
        <v>429</v>
      </c>
      <c r="D17" s="89" t="s">
        <v>158</v>
      </c>
      <c r="E17" s="131">
        <v>1</v>
      </c>
      <c r="F17" s="124" t="s">
        <v>108</v>
      </c>
      <c r="G17" s="121" t="s">
        <v>430</v>
      </c>
      <c r="H17" s="131">
        <v>0.33329999999999999</v>
      </c>
      <c r="I17" s="131">
        <v>0.33329999999999999</v>
      </c>
      <c r="J17" s="132">
        <v>0</v>
      </c>
      <c r="K17" s="131">
        <v>0.33339999999999997</v>
      </c>
      <c r="L17" s="583"/>
      <c r="M17" s="126" t="s">
        <v>423</v>
      </c>
      <c r="N17" s="127"/>
      <c r="O17" s="127" t="s">
        <v>431</v>
      </c>
      <c r="P17" s="84"/>
      <c r="Q17" s="14"/>
      <c r="R17" s="105" t="s">
        <v>420</v>
      </c>
      <c r="S17" s="21" t="s">
        <v>429</v>
      </c>
      <c r="T17" s="133">
        <v>0</v>
      </c>
      <c r="U17" s="134">
        <v>0.33329999999999999</v>
      </c>
      <c r="V17" s="133">
        <v>0</v>
      </c>
      <c r="W17" s="40">
        <v>0.33329999999999999</v>
      </c>
      <c r="X17" s="133">
        <v>0</v>
      </c>
      <c r="Y17" s="133">
        <v>0</v>
      </c>
      <c r="Z17" s="134">
        <v>0.33329999999999999</v>
      </c>
      <c r="AA17" s="40">
        <v>0.33329999999999999</v>
      </c>
      <c r="AB17" s="133">
        <v>0</v>
      </c>
      <c r="AC17" s="133">
        <v>0</v>
      </c>
      <c r="AD17" s="133">
        <v>0</v>
      </c>
      <c r="AE17" s="40">
        <f t="shared" si="3"/>
        <v>0</v>
      </c>
      <c r="AF17" s="133">
        <v>0</v>
      </c>
      <c r="AG17" s="133">
        <v>0</v>
      </c>
      <c r="AH17" s="134">
        <v>0.33339999999999997</v>
      </c>
      <c r="AI17" s="40">
        <v>0.33339999999999997</v>
      </c>
      <c r="AJ17" s="40">
        <f>W17+AA17+AE17+AI17</f>
        <v>1</v>
      </c>
      <c r="AK17" s="18"/>
      <c r="AL17" s="18"/>
      <c r="AM17" s="18"/>
      <c r="AN17" s="18"/>
      <c r="AO17" s="18"/>
      <c r="AP17" s="18"/>
      <c r="AQ17" s="18"/>
      <c r="AR17" s="18"/>
      <c r="AS17" s="18"/>
      <c r="AT17" s="18"/>
      <c r="AU17" s="18"/>
    </row>
    <row r="18" spans="1:1024" s="12" customFormat="1" ht="79.5" thickBot="1" x14ac:dyDescent="0.25">
      <c r="A18" s="582"/>
      <c r="B18" s="591"/>
      <c r="C18" s="122" t="s">
        <v>432</v>
      </c>
      <c r="D18" s="89" t="s">
        <v>158</v>
      </c>
      <c r="E18" s="131">
        <v>1</v>
      </c>
      <c r="F18" s="124" t="s">
        <v>108</v>
      </c>
      <c r="G18" s="121" t="s">
        <v>433</v>
      </c>
      <c r="H18" s="131">
        <v>0.25</v>
      </c>
      <c r="I18" s="131">
        <v>0.25</v>
      </c>
      <c r="J18" s="131">
        <v>0.25</v>
      </c>
      <c r="K18" s="131">
        <v>0.25</v>
      </c>
      <c r="L18" s="580"/>
      <c r="M18" s="126" t="s">
        <v>423</v>
      </c>
      <c r="N18" s="127"/>
      <c r="O18" s="135" t="s">
        <v>434</v>
      </c>
      <c r="P18" s="136"/>
      <c r="Q18" s="14"/>
      <c r="R18" s="128" t="s">
        <v>420</v>
      </c>
      <c r="S18" s="129" t="s">
        <v>432</v>
      </c>
      <c r="T18" s="133">
        <v>0</v>
      </c>
      <c r="U18" s="133">
        <v>0</v>
      </c>
      <c r="V18" s="133">
        <v>0.25</v>
      </c>
      <c r="W18" s="40">
        <v>0.25</v>
      </c>
      <c r="X18" s="133">
        <v>0</v>
      </c>
      <c r="Y18" s="133">
        <v>0</v>
      </c>
      <c r="Z18" s="133">
        <v>0.25</v>
      </c>
      <c r="AA18" s="137">
        <v>0.25</v>
      </c>
      <c r="AB18" s="133">
        <v>0</v>
      </c>
      <c r="AC18" s="133">
        <v>0</v>
      </c>
      <c r="AD18" s="133">
        <v>0.25</v>
      </c>
      <c r="AE18" s="137">
        <v>0.25</v>
      </c>
      <c r="AF18" s="133">
        <v>0</v>
      </c>
      <c r="AG18" s="133">
        <v>0</v>
      </c>
      <c r="AH18" s="133">
        <v>0.25</v>
      </c>
      <c r="AI18" s="137">
        <v>0.25</v>
      </c>
      <c r="AJ18" s="137">
        <v>1</v>
      </c>
      <c r="AK18" s="18"/>
      <c r="AL18" s="18"/>
      <c r="AM18" s="18"/>
      <c r="AN18" s="18"/>
      <c r="AO18" s="18"/>
      <c r="AP18" s="18"/>
      <c r="AQ18" s="18"/>
      <c r="AR18" s="18"/>
      <c r="AS18" s="18"/>
      <c r="AT18" s="18"/>
      <c r="AU18" s="18"/>
    </row>
    <row r="19" spans="1:1024" s="12" customFormat="1" ht="94.15" customHeight="1" thickBot="1" x14ac:dyDescent="0.25">
      <c r="A19" s="582" t="s">
        <v>435</v>
      </c>
      <c r="B19" s="578" t="s">
        <v>436</v>
      </c>
      <c r="C19" s="89" t="s">
        <v>437</v>
      </c>
      <c r="D19" s="89" t="s">
        <v>158</v>
      </c>
      <c r="E19" s="131">
        <v>1</v>
      </c>
      <c r="F19" s="124" t="s">
        <v>108</v>
      </c>
      <c r="G19" s="121" t="s">
        <v>438</v>
      </c>
      <c r="H19" s="131">
        <v>0</v>
      </c>
      <c r="I19" s="131">
        <v>0.33329999999999999</v>
      </c>
      <c r="J19" s="131">
        <v>0.33329999999999999</v>
      </c>
      <c r="K19" s="131">
        <v>0.33339999999999997</v>
      </c>
      <c r="L19" s="579">
        <v>7707234.5685724765</v>
      </c>
      <c r="M19" s="126" t="s">
        <v>423</v>
      </c>
      <c r="N19" s="127" t="s">
        <v>424</v>
      </c>
      <c r="O19" s="135" t="s">
        <v>439</v>
      </c>
      <c r="P19" s="136"/>
      <c r="Q19" s="14"/>
      <c r="R19" s="581" t="s">
        <v>440</v>
      </c>
      <c r="S19" s="21" t="s">
        <v>437</v>
      </c>
      <c r="T19" s="133">
        <v>0</v>
      </c>
      <c r="U19" s="133">
        <v>0</v>
      </c>
      <c r="V19" s="133">
        <v>0</v>
      </c>
      <c r="W19" s="40">
        <v>0</v>
      </c>
      <c r="X19" s="133">
        <v>0</v>
      </c>
      <c r="Y19" s="133">
        <v>0</v>
      </c>
      <c r="Z19" s="134">
        <v>0.33329999999999999</v>
      </c>
      <c r="AA19" s="40">
        <v>0.33329999999999999</v>
      </c>
      <c r="AB19" s="133">
        <v>0</v>
      </c>
      <c r="AC19" s="133">
        <v>0</v>
      </c>
      <c r="AD19" s="134">
        <v>0.33329999999999999</v>
      </c>
      <c r="AE19" s="40">
        <v>0.33329999999999999</v>
      </c>
      <c r="AF19" s="133">
        <v>0</v>
      </c>
      <c r="AG19" s="133">
        <v>0</v>
      </c>
      <c r="AH19" s="134">
        <v>0.33339999999999997</v>
      </c>
      <c r="AI19" s="40">
        <v>0.33329999999999999</v>
      </c>
      <c r="AJ19" s="137">
        <v>1</v>
      </c>
      <c r="AK19" s="18"/>
      <c r="AL19" s="18"/>
      <c r="AM19" s="18"/>
      <c r="AN19" s="18"/>
      <c r="AO19" s="18"/>
      <c r="AP19" s="18"/>
      <c r="AQ19" s="18"/>
      <c r="AR19" s="18"/>
      <c r="AS19" s="18"/>
      <c r="AT19" s="18"/>
      <c r="AU19" s="18"/>
    </row>
    <row r="20" spans="1:1024" s="12" customFormat="1" ht="237.75" customHeight="1" thickBot="1" x14ac:dyDescent="0.25">
      <c r="A20" s="582"/>
      <c r="B20" s="578"/>
      <c r="C20" s="89" t="s">
        <v>441</v>
      </c>
      <c r="D20" s="89" t="s">
        <v>158</v>
      </c>
      <c r="E20" s="138">
        <v>1</v>
      </c>
      <c r="F20" s="124" t="s">
        <v>108</v>
      </c>
      <c r="G20" s="121" t="s">
        <v>442</v>
      </c>
      <c r="H20" s="131">
        <v>0</v>
      </c>
      <c r="I20" s="131">
        <v>0.33329999999999999</v>
      </c>
      <c r="J20" s="131">
        <v>0.33329999999999999</v>
      </c>
      <c r="K20" s="131">
        <v>0.33339999999999997</v>
      </c>
      <c r="L20" s="580"/>
      <c r="M20" s="126" t="s">
        <v>423</v>
      </c>
      <c r="N20" s="127"/>
      <c r="O20" s="139" t="s">
        <v>443</v>
      </c>
      <c r="P20" s="136"/>
      <c r="Q20" s="14"/>
      <c r="R20" s="581"/>
      <c r="S20" s="21" t="s">
        <v>441</v>
      </c>
      <c r="T20" s="133">
        <v>0</v>
      </c>
      <c r="U20" s="133">
        <v>0</v>
      </c>
      <c r="V20" s="133">
        <v>0</v>
      </c>
      <c r="W20" s="40">
        <f t="shared" ref="W20:W25" si="6">+IF($D21="Porcentaje",IF(AND(T20&lt;&gt;"",U20="",V20=""),T20,IF(AND(T20&lt;&gt;"",U20&lt;&gt;"",V20=""),U20,IF(AND(T20&lt;&gt;"",U20&lt;&gt;"",V20&lt;&gt;""),V20,0))),SUM(T20:V20))</f>
        <v>0</v>
      </c>
      <c r="X20" s="133">
        <v>0</v>
      </c>
      <c r="Y20" s="133">
        <v>0</v>
      </c>
      <c r="Z20" s="134">
        <v>0.33329999999999999</v>
      </c>
      <c r="AA20" s="40">
        <v>0.33329999999999999</v>
      </c>
      <c r="AB20" s="133">
        <v>0</v>
      </c>
      <c r="AC20" s="133">
        <v>0</v>
      </c>
      <c r="AD20" s="134">
        <v>0.33329999999999999</v>
      </c>
      <c r="AE20" s="40">
        <v>0.33329999999999999</v>
      </c>
      <c r="AF20" s="133">
        <v>0</v>
      </c>
      <c r="AG20" s="133">
        <v>0</v>
      </c>
      <c r="AH20" s="134">
        <v>0.33339999999999997</v>
      </c>
      <c r="AI20" s="40">
        <v>0.33329999999999999</v>
      </c>
      <c r="AJ20" s="137">
        <v>1</v>
      </c>
      <c r="AK20" s="18"/>
      <c r="AL20" s="18"/>
      <c r="AM20" s="18"/>
      <c r="AN20" s="18"/>
      <c r="AO20" s="18"/>
      <c r="AP20" s="18"/>
      <c r="AQ20" s="18"/>
      <c r="AR20" s="18"/>
      <c r="AS20" s="18"/>
      <c r="AT20" s="18"/>
      <c r="AU20" s="18"/>
    </row>
    <row r="21" spans="1:1024" s="12" customFormat="1" ht="170.45" customHeight="1" thickBot="1" x14ac:dyDescent="0.25">
      <c r="A21" s="582" t="s">
        <v>444</v>
      </c>
      <c r="B21" s="588" t="s">
        <v>445</v>
      </c>
      <c r="C21" s="89" t="s">
        <v>446</v>
      </c>
      <c r="D21" s="89" t="s">
        <v>83</v>
      </c>
      <c r="E21" s="123">
        <v>1</v>
      </c>
      <c r="F21" s="124" t="s">
        <v>108</v>
      </c>
      <c r="G21" s="121" t="s">
        <v>447</v>
      </c>
      <c r="H21" s="125">
        <v>0</v>
      </c>
      <c r="I21" s="140">
        <v>1</v>
      </c>
      <c r="J21" s="125">
        <f>AE20</f>
        <v>0.33329999999999999</v>
      </c>
      <c r="K21" s="125">
        <f>AI20</f>
        <v>0.33329999999999999</v>
      </c>
      <c r="L21" s="579">
        <v>3815081.1114433766</v>
      </c>
      <c r="M21" s="126" t="s">
        <v>423</v>
      </c>
      <c r="N21" s="127" t="s">
        <v>424</v>
      </c>
      <c r="O21" s="127" t="s">
        <v>448</v>
      </c>
      <c r="P21" s="84"/>
      <c r="Q21" s="14"/>
      <c r="R21" s="568" t="s">
        <v>449</v>
      </c>
      <c r="S21" s="21" t="s">
        <v>446</v>
      </c>
      <c r="T21" s="27">
        <v>0</v>
      </c>
      <c r="U21" s="27">
        <v>0</v>
      </c>
      <c r="V21" s="27">
        <v>0</v>
      </c>
      <c r="W21" s="28">
        <f t="shared" si="6"/>
        <v>0</v>
      </c>
      <c r="X21" s="27">
        <v>0</v>
      </c>
      <c r="Y21" s="27">
        <v>0</v>
      </c>
      <c r="Z21" s="27">
        <v>1</v>
      </c>
      <c r="AA21" s="28">
        <f t="shared" ref="AA21:AA25" si="7">+IF($D22="Porcentaje",IF(AND(X21&lt;&gt;"",Y21="",Z21=""),X21,IF(AND(X21&lt;&gt;"",Y21&lt;&gt;"",Z21=""),Y21,IF(AND(X21&lt;&gt;"",Y21&lt;&gt;"",Z21&lt;&gt;""),Z21,0))),SUM(X21:Z21))</f>
        <v>1</v>
      </c>
      <c r="AB21" s="27">
        <v>0</v>
      </c>
      <c r="AC21" s="27">
        <v>0</v>
      </c>
      <c r="AD21" s="27">
        <v>0</v>
      </c>
      <c r="AE21" s="28">
        <f t="shared" ref="AE21:AE25" si="8">+IF($D22="Porcentaje",IF(AND(AB21&lt;&gt;"",AC21="",AD21=""),AB21,IF(AND(AB21&lt;&gt;"",AC21&lt;&gt;"",AD21=""),AC21,IF(AND(AB21&lt;&gt;"",AC21&lt;&gt;"",AD21&lt;&gt;""),AD21,0))),SUM(AB21:AD21))</f>
        <v>0</v>
      </c>
      <c r="AF21" s="27">
        <v>0</v>
      </c>
      <c r="AG21" s="27">
        <v>0</v>
      </c>
      <c r="AH21" s="27">
        <v>0</v>
      </c>
      <c r="AI21" s="28">
        <f t="shared" ref="AI21:AI25" si="9">+IF($D22="Porcentaje",IF(AND(AF21&lt;&gt;"",AG21="",AH21=""),AF21,IF(AND(AF21&lt;&gt;"",AG21&lt;&gt;"",AH21=""),AG21,IF(AND(AF21&lt;&gt;"",AG21&lt;&gt;"",AH21&lt;&gt;""),AH21,0))),SUM(AF21:AH21))</f>
        <v>0</v>
      </c>
      <c r="AJ21" s="28">
        <f t="shared" ref="AJ21:AJ25" si="10">+IFERROR(IF(D22="Porcentaje",IF(AND(COUNT(T21:V21)&gt;=0,COUNT(X21:Z21)=0,COUNT(AB21:AD21)=0,COUNT(AF21:AH21)=0),W21,IF(AND(COUNT(T21:V21)&gt;=1,COUNT(X21:Z21)&gt;=1,COUNT(AB21:AD21)=0,COUNT(AF21:AH21)=0),AA21,IF(AND(COUNT(T21:V21)&gt;=1,COUNT(X21:Z21)&gt;=1,COUNT(AB21:AD21)&gt;=1,COUNT(AF21:AH21)=0),AE21,IF(AND(COUNT(T21:V21)&gt;=1,COUNT(X21:Z21)&gt;=1,COUNT(AB21:AD21)&gt;=1,COUNT(AF21:AH21)&gt;=1),AI21,"-")))),SUM(W21,AA21,AE21,AI21)),"-")</f>
        <v>1</v>
      </c>
      <c r="AK21" s="18"/>
      <c r="AL21" s="18"/>
      <c r="AM21" s="18"/>
      <c r="AN21" s="18"/>
      <c r="AO21" s="18"/>
      <c r="AP21" s="18"/>
      <c r="AQ21" s="18"/>
      <c r="AR21" s="18"/>
      <c r="AS21" s="18"/>
      <c r="AT21" s="18"/>
      <c r="AU21" s="18"/>
    </row>
    <row r="22" spans="1:1024" s="12" customFormat="1" ht="170.45" customHeight="1" thickBot="1" x14ac:dyDescent="0.25">
      <c r="A22" s="582"/>
      <c r="B22" s="588"/>
      <c r="C22" s="89" t="s">
        <v>450</v>
      </c>
      <c r="D22" s="89" t="s">
        <v>83</v>
      </c>
      <c r="E22" s="123">
        <f t="shared" ref="E22:E26" si="11">SUM(H22:K22)</f>
        <v>1</v>
      </c>
      <c r="F22" s="124" t="s">
        <v>108</v>
      </c>
      <c r="G22" s="121" t="s">
        <v>451</v>
      </c>
      <c r="H22" s="125">
        <f>W21</f>
        <v>0</v>
      </c>
      <c r="I22" s="140">
        <v>0</v>
      </c>
      <c r="J22" s="125">
        <f>AE21</f>
        <v>0</v>
      </c>
      <c r="K22" s="125">
        <v>1</v>
      </c>
      <c r="L22" s="580"/>
      <c r="M22" s="126" t="s">
        <v>423</v>
      </c>
      <c r="N22" s="127"/>
      <c r="O22" s="127" t="s">
        <v>452</v>
      </c>
      <c r="P22" s="84" t="s">
        <v>453</v>
      </c>
      <c r="Q22" s="14"/>
      <c r="R22" s="568"/>
      <c r="S22" s="21" t="s">
        <v>450</v>
      </c>
      <c r="T22" s="27">
        <v>0</v>
      </c>
      <c r="U22" s="27">
        <v>0</v>
      </c>
      <c r="V22" s="27">
        <v>0</v>
      </c>
      <c r="W22" s="28">
        <f t="shared" si="6"/>
        <v>0</v>
      </c>
      <c r="X22" s="27">
        <v>0</v>
      </c>
      <c r="Y22" s="27">
        <v>0</v>
      </c>
      <c r="Z22" s="27">
        <v>0</v>
      </c>
      <c r="AA22" s="28">
        <f t="shared" si="7"/>
        <v>0</v>
      </c>
      <c r="AB22" s="27">
        <v>0</v>
      </c>
      <c r="AC22" s="27">
        <v>0</v>
      </c>
      <c r="AD22" s="27">
        <v>0</v>
      </c>
      <c r="AE22" s="28">
        <f t="shared" si="8"/>
        <v>0</v>
      </c>
      <c r="AF22" s="27">
        <v>0</v>
      </c>
      <c r="AG22" s="27">
        <v>0</v>
      </c>
      <c r="AH22" s="27">
        <v>1</v>
      </c>
      <c r="AI22" s="28">
        <f t="shared" si="9"/>
        <v>1</v>
      </c>
      <c r="AJ22" s="28">
        <f t="shared" si="10"/>
        <v>1</v>
      </c>
      <c r="AK22" s="18"/>
      <c r="AL22" s="18"/>
      <c r="AM22" s="18"/>
      <c r="AN22" s="18"/>
      <c r="AO22" s="18"/>
      <c r="AP22" s="18"/>
      <c r="AQ22" s="18"/>
      <c r="AR22" s="18"/>
      <c r="AS22" s="18"/>
      <c r="AT22" s="18"/>
      <c r="AU22" s="18"/>
    </row>
    <row r="23" spans="1:1024" s="12" customFormat="1" ht="170.45" customHeight="1" thickBot="1" x14ac:dyDescent="0.25">
      <c r="A23" s="582"/>
      <c r="B23" s="588" t="s">
        <v>454</v>
      </c>
      <c r="C23" s="89" t="s">
        <v>455</v>
      </c>
      <c r="D23" s="89" t="s">
        <v>83</v>
      </c>
      <c r="E23" s="123">
        <f t="shared" si="11"/>
        <v>1</v>
      </c>
      <c r="F23" s="124" t="s">
        <v>108</v>
      </c>
      <c r="G23" s="121" t="s">
        <v>456</v>
      </c>
      <c r="H23" s="125">
        <v>1</v>
      </c>
      <c r="I23" s="125">
        <f t="shared" ref="I23:I26" si="12">AA22</f>
        <v>0</v>
      </c>
      <c r="J23" s="125">
        <f t="shared" ref="J23:J26" si="13">AE22</f>
        <v>0</v>
      </c>
      <c r="K23" s="140">
        <v>0</v>
      </c>
      <c r="L23" s="579">
        <v>39563.804118672051</v>
      </c>
      <c r="M23" s="126" t="s">
        <v>423</v>
      </c>
      <c r="N23" s="127" t="s">
        <v>424</v>
      </c>
      <c r="O23" s="127" t="s">
        <v>457</v>
      </c>
      <c r="P23" s="84"/>
      <c r="Q23" s="14"/>
      <c r="R23" s="568" t="s">
        <v>454</v>
      </c>
      <c r="S23" s="21" t="s">
        <v>455</v>
      </c>
      <c r="T23" s="27">
        <v>1</v>
      </c>
      <c r="U23" s="27">
        <v>0</v>
      </c>
      <c r="V23" s="27">
        <v>0</v>
      </c>
      <c r="W23" s="28">
        <f t="shared" si="6"/>
        <v>1</v>
      </c>
      <c r="X23" s="27">
        <v>0</v>
      </c>
      <c r="Y23" s="27">
        <v>0</v>
      </c>
      <c r="Z23" s="27">
        <v>0</v>
      </c>
      <c r="AA23" s="28">
        <f t="shared" si="7"/>
        <v>0</v>
      </c>
      <c r="AB23" s="27">
        <v>0</v>
      </c>
      <c r="AC23" s="27">
        <v>0</v>
      </c>
      <c r="AD23" s="27">
        <v>0</v>
      </c>
      <c r="AE23" s="28">
        <f t="shared" si="8"/>
        <v>0</v>
      </c>
      <c r="AF23" s="27">
        <v>0</v>
      </c>
      <c r="AG23" s="27">
        <v>0</v>
      </c>
      <c r="AH23" s="27">
        <v>0</v>
      </c>
      <c r="AI23" s="28">
        <f t="shared" si="9"/>
        <v>0</v>
      </c>
      <c r="AJ23" s="28">
        <f t="shared" si="10"/>
        <v>1</v>
      </c>
      <c r="AK23" s="18"/>
      <c r="AL23" s="18"/>
      <c r="AM23" s="18"/>
      <c r="AN23" s="18"/>
      <c r="AO23" s="18"/>
      <c r="AP23" s="18"/>
      <c r="AQ23" s="18"/>
      <c r="AR23" s="18"/>
      <c r="AS23" s="18"/>
      <c r="AT23" s="18"/>
      <c r="AU23" s="18"/>
    </row>
    <row r="24" spans="1:1024" ht="168.6" customHeight="1" thickBot="1" x14ac:dyDescent="0.25">
      <c r="A24" s="582"/>
      <c r="B24" s="588"/>
      <c r="C24" s="89" t="s">
        <v>458</v>
      </c>
      <c r="D24" s="89" t="s">
        <v>83</v>
      </c>
      <c r="E24" s="123">
        <f t="shared" si="11"/>
        <v>1</v>
      </c>
      <c r="F24" s="124" t="s">
        <v>108</v>
      </c>
      <c r="G24" s="121" t="s">
        <v>459</v>
      </c>
      <c r="H24" s="125">
        <v>0</v>
      </c>
      <c r="I24" s="125">
        <f t="shared" si="12"/>
        <v>0</v>
      </c>
      <c r="J24" s="125">
        <f t="shared" si="13"/>
        <v>0</v>
      </c>
      <c r="K24" s="140">
        <v>1</v>
      </c>
      <c r="L24" s="580"/>
      <c r="M24" s="126" t="s">
        <v>423</v>
      </c>
      <c r="N24" s="127"/>
      <c r="O24" s="127" t="s">
        <v>460</v>
      </c>
      <c r="P24" s="84"/>
      <c r="Q24" s="14"/>
      <c r="R24" s="568"/>
      <c r="S24" s="21" t="s">
        <v>458</v>
      </c>
      <c r="T24" s="27">
        <v>0</v>
      </c>
      <c r="U24" s="27">
        <v>0</v>
      </c>
      <c r="V24" s="27">
        <v>0</v>
      </c>
      <c r="W24" s="28">
        <f t="shared" si="6"/>
        <v>0</v>
      </c>
      <c r="X24" s="27">
        <v>0</v>
      </c>
      <c r="Y24" s="27">
        <v>0</v>
      </c>
      <c r="Z24" s="27">
        <v>0</v>
      </c>
      <c r="AA24" s="28">
        <f t="shared" si="7"/>
        <v>0</v>
      </c>
      <c r="AB24" s="27">
        <v>0</v>
      </c>
      <c r="AC24" s="27">
        <v>0</v>
      </c>
      <c r="AD24" s="27">
        <v>0</v>
      </c>
      <c r="AE24" s="28">
        <f t="shared" si="8"/>
        <v>0</v>
      </c>
      <c r="AF24" s="27">
        <v>0</v>
      </c>
      <c r="AG24" s="27">
        <v>0</v>
      </c>
      <c r="AH24" s="27">
        <v>1</v>
      </c>
      <c r="AI24" s="28">
        <f t="shared" si="9"/>
        <v>1</v>
      </c>
      <c r="AJ24" s="28">
        <f t="shared" si="10"/>
        <v>1</v>
      </c>
    </row>
    <row r="25" spans="1:1024" ht="168.6" customHeight="1" thickBot="1" x14ac:dyDescent="0.25">
      <c r="A25" s="582"/>
      <c r="B25" s="588" t="s">
        <v>461</v>
      </c>
      <c r="C25" s="89" t="s">
        <v>462</v>
      </c>
      <c r="D25" s="89" t="s">
        <v>83</v>
      </c>
      <c r="E25" s="123">
        <f t="shared" si="11"/>
        <v>1</v>
      </c>
      <c r="F25" s="124" t="s">
        <v>108</v>
      </c>
      <c r="G25" s="121" t="s">
        <v>463</v>
      </c>
      <c r="H25" s="140">
        <v>1</v>
      </c>
      <c r="I25" s="125">
        <f t="shared" si="12"/>
        <v>0</v>
      </c>
      <c r="J25" s="125">
        <f t="shared" si="13"/>
        <v>0</v>
      </c>
      <c r="K25" s="125">
        <v>0</v>
      </c>
      <c r="L25" s="579">
        <v>1086720.0741687191</v>
      </c>
      <c r="M25" s="126" t="s">
        <v>423</v>
      </c>
      <c r="N25" s="127" t="s">
        <v>424</v>
      </c>
      <c r="O25" s="127" t="s">
        <v>464</v>
      </c>
      <c r="P25" s="84"/>
      <c r="Q25" s="14"/>
      <c r="R25" s="568" t="s">
        <v>461</v>
      </c>
      <c r="S25" s="21" t="s">
        <v>462</v>
      </c>
      <c r="T25" s="27">
        <v>1</v>
      </c>
      <c r="U25" s="27">
        <v>0</v>
      </c>
      <c r="V25" s="27">
        <v>0</v>
      </c>
      <c r="W25" s="28">
        <f t="shared" si="6"/>
        <v>1</v>
      </c>
      <c r="X25" s="27">
        <v>0</v>
      </c>
      <c r="Y25" s="27">
        <v>0</v>
      </c>
      <c r="Z25" s="27">
        <v>0</v>
      </c>
      <c r="AA25" s="28">
        <f t="shared" si="7"/>
        <v>0</v>
      </c>
      <c r="AB25" s="27">
        <v>0</v>
      </c>
      <c r="AC25" s="27">
        <v>0</v>
      </c>
      <c r="AD25" s="27">
        <v>0</v>
      </c>
      <c r="AE25" s="28">
        <f t="shared" si="8"/>
        <v>0</v>
      </c>
      <c r="AF25" s="27">
        <v>0</v>
      </c>
      <c r="AG25" s="27">
        <v>0</v>
      </c>
      <c r="AH25" s="27">
        <v>0</v>
      </c>
      <c r="AI25" s="28">
        <f t="shared" si="9"/>
        <v>0</v>
      </c>
      <c r="AJ25" s="28">
        <f t="shared" si="10"/>
        <v>1</v>
      </c>
    </row>
    <row r="26" spans="1:1024" ht="168.6" customHeight="1" thickBot="1" x14ac:dyDescent="0.25">
      <c r="A26" s="582"/>
      <c r="B26" s="588"/>
      <c r="C26" s="89" t="s">
        <v>465</v>
      </c>
      <c r="D26" s="89" t="s">
        <v>83</v>
      </c>
      <c r="E26" s="123">
        <f t="shared" si="11"/>
        <v>1</v>
      </c>
      <c r="F26" s="124" t="s">
        <v>108</v>
      </c>
      <c r="G26" s="121" t="s">
        <v>466</v>
      </c>
      <c r="H26" s="140">
        <v>0</v>
      </c>
      <c r="I26" s="125">
        <f t="shared" si="12"/>
        <v>0</v>
      </c>
      <c r="J26" s="125">
        <f t="shared" si="13"/>
        <v>0</v>
      </c>
      <c r="K26" s="125">
        <v>1</v>
      </c>
      <c r="L26" s="580"/>
      <c r="M26" s="126" t="s">
        <v>423</v>
      </c>
      <c r="N26" s="127"/>
      <c r="O26" s="127" t="s">
        <v>467</v>
      </c>
      <c r="P26" s="84"/>
      <c r="Q26" s="14"/>
      <c r="R26" s="568"/>
      <c r="S26" s="21" t="s">
        <v>465</v>
      </c>
      <c r="T26" s="27">
        <v>0</v>
      </c>
      <c r="U26" s="27">
        <v>0</v>
      </c>
      <c r="V26" s="27">
        <v>0</v>
      </c>
      <c r="W26" s="28">
        <f>SUM(T26:V26)</f>
        <v>0</v>
      </c>
      <c r="X26" s="27">
        <v>0</v>
      </c>
      <c r="Y26" s="27">
        <v>0</v>
      </c>
      <c r="Z26" s="27">
        <v>0</v>
      </c>
      <c r="AA26" s="28">
        <f>SUM(X26:Z26)</f>
        <v>0</v>
      </c>
      <c r="AB26" s="27">
        <v>0</v>
      </c>
      <c r="AC26" s="27">
        <v>0</v>
      </c>
      <c r="AD26" s="27">
        <v>0</v>
      </c>
      <c r="AE26" s="28">
        <f>SUM(AB26:AD26)</f>
        <v>0</v>
      </c>
      <c r="AF26" s="27">
        <v>0</v>
      </c>
      <c r="AG26" s="27">
        <v>0</v>
      </c>
      <c r="AH26" s="27">
        <v>1</v>
      </c>
      <c r="AI26" s="28">
        <f>SUM(AF26:AH26)</f>
        <v>1</v>
      </c>
      <c r="AJ26" s="28">
        <f>W26+AA26+AE26+AI26</f>
        <v>1</v>
      </c>
    </row>
    <row r="27" spans="1:1024" ht="168.6" customHeight="1" thickBot="1" x14ac:dyDescent="0.25">
      <c r="A27" s="582" t="s">
        <v>468</v>
      </c>
      <c r="B27" s="584" t="s">
        <v>469</v>
      </c>
      <c r="C27" s="122" t="s">
        <v>470</v>
      </c>
      <c r="D27" s="89" t="s">
        <v>158</v>
      </c>
      <c r="E27" s="131">
        <v>1</v>
      </c>
      <c r="F27" s="124" t="s">
        <v>108</v>
      </c>
      <c r="G27" s="121" t="s">
        <v>471</v>
      </c>
      <c r="H27" s="132">
        <v>1</v>
      </c>
      <c r="I27" s="132">
        <f t="shared" ref="I27:I28" si="14">+AA26</f>
        <v>0</v>
      </c>
      <c r="J27" s="132">
        <f t="shared" ref="J27:J28" si="15">+AE26</f>
        <v>0</v>
      </c>
      <c r="K27" s="132">
        <v>0</v>
      </c>
      <c r="L27" s="585">
        <v>1233157.5309715963</v>
      </c>
      <c r="M27" s="126" t="s">
        <v>423</v>
      </c>
      <c r="N27" s="127"/>
      <c r="O27" s="127" t="s">
        <v>472</v>
      </c>
      <c r="P27" s="84"/>
      <c r="Q27" s="14"/>
      <c r="R27" s="587" t="s">
        <v>469</v>
      </c>
      <c r="S27" s="129" t="s">
        <v>470</v>
      </c>
      <c r="T27" s="133">
        <v>0</v>
      </c>
      <c r="U27" s="133">
        <v>0</v>
      </c>
      <c r="V27" s="133">
        <v>1</v>
      </c>
      <c r="W27" s="40">
        <f>SUM(T27:V27)</f>
        <v>1</v>
      </c>
      <c r="X27" s="133">
        <v>0</v>
      </c>
      <c r="Y27" s="133">
        <v>0</v>
      </c>
      <c r="Z27" s="133">
        <v>0</v>
      </c>
      <c r="AA27" s="40">
        <f>SUM(X27:Z27)</f>
        <v>0</v>
      </c>
      <c r="AB27" s="133">
        <v>0</v>
      </c>
      <c r="AC27" s="133">
        <v>0</v>
      </c>
      <c r="AD27" s="133">
        <v>0</v>
      </c>
      <c r="AE27" s="40">
        <f>SUM(AB27:AD27)</f>
        <v>0</v>
      </c>
      <c r="AF27" s="133">
        <v>0</v>
      </c>
      <c r="AG27" s="133">
        <v>0</v>
      </c>
      <c r="AH27" s="133">
        <v>0</v>
      </c>
      <c r="AI27" s="40">
        <f>SUM(AF27:AH27)</f>
        <v>0</v>
      </c>
      <c r="AJ27" s="40">
        <f>W27+AA27+AE27+AI27</f>
        <v>1</v>
      </c>
    </row>
    <row r="28" spans="1:1024" s="152" customFormat="1" ht="188.25" customHeight="1" thickBot="1" x14ac:dyDescent="0.3">
      <c r="A28" s="582"/>
      <c r="B28" s="584"/>
      <c r="C28" s="141" t="s">
        <v>473</v>
      </c>
      <c r="D28" s="142" t="s">
        <v>158</v>
      </c>
      <c r="E28" s="143">
        <v>1</v>
      </c>
      <c r="F28" s="124" t="s">
        <v>108</v>
      </c>
      <c r="G28" s="144" t="s">
        <v>474</v>
      </c>
      <c r="H28" s="145">
        <v>0</v>
      </c>
      <c r="I28" s="145">
        <f t="shared" si="14"/>
        <v>0</v>
      </c>
      <c r="J28" s="145">
        <f t="shared" si="15"/>
        <v>0</v>
      </c>
      <c r="K28" s="145">
        <v>1</v>
      </c>
      <c r="L28" s="586"/>
      <c r="M28" s="146" t="s">
        <v>423</v>
      </c>
      <c r="N28" s="147" t="s">
        <v>424</v>
      </c>
      <c r="O28" s="147" t="s">
        <v>475</v>
      </c>
      <c r="P28" s="148" t="s">
        <v>476</v>
      </c>
      <c r="Q28" s="149"/>
      <c r="R28" s="587"/>
      <c r="S28" s="150" t="s">
        <v>473</v>
      </c>
      <c r="T28" s="94">
        <v>0</v>
      </c>
      <c r="U28" s="94">
        <v>0</v>
      </c>
      <c r="V28" s="94">
        <v>0</v>
      </c>
      <c r="W28" s="95">
        <f t="shared" ref="W28:W29" si="16">+IF($D29="Porcentaje",IF(AND(T28&lt;&gt;"",U28="",V28=""),T28,IF(AND(T28&lt;&gt;"",U28&lt;&gt;"",V28=""),U28,IF(AND(T28&lt;&gt;"",U28&lt;&gt;"",V28&lt;&gt;""),V28,0))),SUM(T28:V28))</f>
        <v>0</v>
      </c>
      <c r="X28" s="94">
        <v>0</v>
      </c>
      <c r="Y28" s="94">
        <v>0</v>
      </c>
      <c r="Z28" s="94">
        <v>0</v>
      </c>
      <c r="AA28" s="95">
        <f t="shared" ref="AA28:AA29" si="17">+IF($D29="Porcentaje",IF(AND(X28&lt;&gt;"",Y28="",Z28=""),X28,IF(AND(X28&lt;&gt;"",Y28&lt;&gt;"",Z28=""),Y28,IF(AND(X28&lt;&gt;"",Y28&lt;&gt;"",Z28&lt;&gt;""),Z28,0))),SUM(X28:Z28))</f>
        <v>0</v>
      </c>
      <c r="AB28" s="94">
        <v>0</v>
      </c>
      <c r="AC28" s="94">
        <v>0</v>
      </c>
      <c r="AD28" s="94">
        <v>0</v>
      </c>
      <c r="AE28" s="95">
        <f>SUM(AB28:AD28)</f>
        <v>0</v>
      </c>
      <c r="AF28" s="94">
        <v>0</v>
      </c>
      <c r="AG28" s="94">
        <v>0</v>
      </c>
      <c r="AH28" s="94">
        <v>1</v>
      </c>
      <c r="AI28" s="95">
        <f t="shared" ref="AI28:AI29" si="18">+IF($D29="Porcentaje",IF(AND(AF28&lt;&gt;"",AG28="",AH28=""),AF28,IF(AND(AF28&lt;&gt;"",AG28&lt;&gt;"",AH28=""),AG28,IF(AND(AF28&lt;&gt;"",AG28&lt;&gt;"",AH28&lt;&gt;""),AH28,0))),SUM(AF28:AH28))</f>
        <v>1</v>
      </c>
      <c r="AJ28" s="95">
        <f>W28+AA28+AE28+AI28</f>
        <v>1</v>
      </c>
      <c r="AK28" s="151"/>
      <c r="AL28" s="151"/>
      <c r="AM28" s="151"/>
      <c r="AN28" s="151"/>
      <c r="AO28" s="151"/>
      <c r="AP28" s="151"/>
      <c r="AQ28" s="151"/>
      <c r="AR28" s="151"/>
      <c r="AS28" s="151"/>
      <c r="AT28" s="151"/>
      <c r="AU28" s="151"/>
      <c r="AV28" s="151"/>
      <c r="AW28" s="151"/>
      <c r="AX28" s="151"/>
      <c r="AY28" s="151"/>
      <c r="AZ28" s="151"/>
      <c r="BA28" s="151"/>
      <c r="BB28" s="151"/>
      <c r="BC28" s="151"/>
      <c r="BD28" s="151"/>
      <c r="BE28" s="151"/>
      <c r="BF28" s="151"/>
      <c r="BG28" s="151"/>
      <c r="BH28" s="151"/>
      <c r="BI28" s="151"/>
      <c r="BJ28" s="151"/>
      <c r="BK28" s="151"/>
      <c r="BL28" s="151"/>
      <c r="BM28" s="151"/>
      <c r="BN28" s="151"/>
      <c r="BO28" s="151"/>
      <c r="BP28" s="151"/>
      <c r="BQ28" s="151"/>
      <c r="BR28" s="151"/>
      <c r="BS28" s="151"/>
      <c r="BT28" s="151"/>
      <c r="BU28" s="151"/>
      <c r="BV28" s="151"/>
      <c r="BW28" s="151"/>
      <c r="BX28" s="151"/>
      <c r="BY28" s="151"/>
      <c r="BZ28" s="151"/>
      <c r="CA28" s="151"/>
      <c r="CB28" s="151"/>
      <c r="CC28" s="151"/>
      <c r="CD28" s="151"/>
      <c r="CE28" s="151"/>
      <c r="CF28" s="151"/>
      <c r="CG28" s="151"/>
      <c r="CH28" s="151"/>
      <c r="CI28" s="151"/>
      <c r="CJ28" s="151"/>
      <c r="CK28" s="151"/>
      <c r="CL28" s="151"/>
      <c r="CM28" s="151"/>
      <c r="CN28" s="151"/>
      <c r="CO28" s="151"/>
      <c r="CP28" s="151"/>
      <c r="CQ28" s="151"/>
      <c r="CR28" s="151"/>
      <c r="CS28" s="151"/>
      <c r="CT28" s="151"/>
      <c r="CU28" s="151"/>
      <c r="CV28" s="151"/>
      <c r="CW28" s="151"/>
      <c r="CX28" s="151"/>
      <c r="CY28" s="151"/>
      <c r="CZ28" s="151"/>
      <c r="DA28" s="151"/>
      <c r="DB28" s="151"/>
      <c r="DC28" s="151"/>
      <c r="DD28" s="151"/>
      <c r="DE28" s="151"/>
      <c r="DF28" s="151"/>
      <c r="DG28" s="151"/>
      <c r="DH28" s="151"/>
      <c r="DI28" s="151"/>
      <c r="DJ28" s="151"/>
      <c r="DK28" s="151"/>
      <c r="DL28" s="151"/>
      <c r="DM28" s="151"/>
      <c r="DN28" s="151"/>
      <c r="DO28" s="151"/>
      <c r="DP28" s="151"/>
      <c r="DQ28" s="151"/>
      <c r="DR28" s="151"/>
      <c r="DS28" s="151"/>
      <c r="DT28" s="151"/>
      <c r="DU28" s="151"/>
      <c r="DV28" s="151"/>
      <c r="DW28" s="151"/>
      <c r="DX28" s="151"/>
      <c r="DY28" s="151"/>
      <c r="DZ28" s="151"/>
      <c r="EA28" s="151"/>
      <c r="EB28" s="151"/>
      <c r="EC28" s="151"/>
      <c r="ED28" s="151"/>
      <c r="EE28" s="151"/>
      <c r="EF28" s="151"/>
      <c r="EG28" s="151"/>
      <c r="EH28" s="151"/>
      <c r="EI28" s="151"/>
      <c r="EJ28" s="151"/>
      <c r="EK28" s="151"/>
      <c r="EL28" s="151"/>
      <c r="EM28" s="151"/>
      <c r="EN28" s="151"/>
      <c r="EO28" s="151"/>
      <c r="EP28" s="151"/>
      <c r="EQ28" s="151"/>
      <c r="ER28" s="151"/>
      <c r="ES28" s="151"/>
      <c r="ET28" s="151"/>
      <c r="EU28" s="151"/>
      <c r="EV28" s="151"/>
      <c r="EW28" s="151"/>
      <c r="EX28" s="151"/>
      <c r="EY28" s="151"/>
      <c r="EZ28" s="151"/>
      <c r="FA28" s="151"/>
      <c r="FB28" s="151"/>
      <c r="FC28" s="151"/>
      <c r="FD28" s="151"/>
      <c r="FE28" s="151"/>
      <c r="FF28" s="151"/>
      <c r="FG28" s="151"/>
      <c r="FH28" s="151"/>
      <c r="FI28" s="151"/>
      <c r="FJ28" s="151"/>
      <c r="FK28" s="151"/>
      <c r="FL28" s="151"/>
      <c r="FM28" s="151"/>
      <c r="FN28" s="151"/>
      <c r="FO28" s="151"/>
      <c r="FP28" s="151"/>
      <c r="FQ28" s="151"/>
      <c r="FR28" s="151"/>
      <c r="FS28" s="151"/>
      <c r="FT28" s="151"/>
      <c r="FU28" s="151"/>
      <c r="FV28" s="151"/>
      <c r="FW28" s="151"/>
      <c r="FX28" s="151"/>
      <c r="FY28" s="151"/>
      <c r="FZ28" s="151"/>
      <c r="GA28" s="151"/>
      <c r="GB28" s="151"/>
      <c r="GC28" s="151"/>
      <c r="GD28" s="151"/>
      <c r="GE28" s="151"/>
      <c r="GF28" s="151"/>
      <c r="GG28" s="151"/>
      <c r="GH28" s="151"/>
      <c r="GI28" s="151"/>
      <c r="GJ28" s="151"/>
      <c r="GK28" s="151"/>
      <c r="GL28" s="151"/>
      <c r="GM28" s="151"/>
      <c r="GN28" s="151"/>
      <c r="GO28" s="151"/>
      <c r="GP28" s="151"/>
      <c r="GQ28" s="151"/>
      <c r="GR28" s="151"/>
      <c r="GS28" s="151"/>
      <c r="GT28" s="151"/>
      <c r="GU28" s="151"/>
      <c r="GV28" s="151"/>
      <c r="GW28" s="151"/>
      <c r="GX28" s="151"/>
      <c r="GY28" s="151"/>
      <c r="GZ28" s="151"/>
      <c r="HA28" s="151"/>
      <c r="HB28" s="151"/>
      <c r="HC28" s="151"/>
      <c r="HD28" s="151"/>
      <c r="HE28" s="151"/>
      <c r="HF28" s="151"/>
      <c r="HG28" s="151"/>
      <c r="HH28" s="151"/>
      <c r="HI28" s="151"/>
      <c r="HJ28" s="151"/>
      <c r="HK28" s="151"/>
      <c r="HL28" s="151"/>
      <c r="HM28" s="151"/>
      <c r="HN28" s="151"/>
      <c r="HO28" s="151"/>
      <c r="HP28" s="151"/>
      <c r="HQ28" s="151"/>
      <c r="HR28" s="151"/>
      <c r="HS28" s="151"/>
      <c r="HT28" s="151"/>
      <c r="HU28" s="151"/>
      <c r="HV28" s="151"/>
      <c r="HW28" s="151"/>
      <c r="HX28" s="151"/>
      <c r="HY28" s="151"/>
      <c r="HZ28" s="151"/>
      <c r="IA28" s="151"/>
      <c r="IB28" s="151"/>
      <c r="IC28" s="151"/>
      <c r="ID28" s="151"/>
      <c r="IE28" s="151"/>
      <c r="IF28" s="151"/>
      <c r="IG28" s="151"/>
      <c r="IH28" s="151"/>
      <c r="II28" s="151"/>
      <c r="IJ28" s="151"/>
      <c r="IK28" s="151"/>
      <c r="IL28" s="151"/>
      <c r="IM28" s="151"/>
      <c r="IN28" s="151"/>
      <c r="IO28" s="151"/>
      <c r="IP28" s="151"/>
      <c r="IQ28" s="151"/>
      <c r="IR28" s="151"/>
      <c r="IS28" s="151"/>
      <c r="IT28" s="151"/>
      <c r="IU28" s="151"/>
      <c r="IV28" s="151"/>
      <c r="IW28" s="151"/>
      <c r="IX28" s="151"/>
      <c r="IY28" s="151"/>
      <c r="IZ28" s="151"/>
      <c r="JA28" s="151"/>
      <c r="JB28" s="151"/>
      <c r="JC28" s="151"/>
      <c r="JD28" s="151"/>
      <c r="JE28" s="151"/>
      <c r="JF28" s="151"/>
      <c r="JG28" s="151"/>
      <c r="JH28" s="151"/>
      <c r="JI28" s="151"/>
      <c r="JJ28" s="151"/>
      <c r="JK28" s="151"/>
      <c r="JL28" s="151"/>
      <c r="JM28" s="151"/>
      <c r="JN28" s="151"/>
      <c r="JO28" s="151"/>
      <c r="JP28" s="151"/>
      <c r="JQ28" s="151"/>
      <c r="JR28" s="151"/>
      <c r="JS28" s="151"/>
      <c r="JT28" s="151"/>
      <c r="JU28" s="151"/>
      <c r="JV28" s="151"/>
      <c r="JW28" s="151"/>
      <c r="JX28" s="151"/>
      <c r="JY28" s="151"/>
      <c r="JZ28" s="151"/>
      <c r="KA28" s="151"/>
      <c r="KB28" s="151"/>
      <c r="KC28" s="151"/>
      <c r="KD28" s="151"/>
      <c r="KE28" s="151"/>
      <c r="KF28" s="151"/>
      <c r="KG28" s="151"/>
      <c r="KH28" s="151"/>
      <c r="KI28" s="151"/>
      <c r="KJ28" s="151"/>
      <c r="KK28" s="151"/>
      <c r="KL28" s="151"/>
      <c r="KM28" s="151"/>
      <c r="KN28" s="151"/>
      <c r="KO28" s="151"/>
      <c r="KP28" s="151"/>
      <c r="KQ28" s="151"/>
      <c r="KR28" s="151"/>
      <c r="KS28" s="151"/>
      <c r="KT28" s="151"/>
      <c r="KU28" s="151"/>
      <c r="KV28" s="151"/>
      <c r="KW28" s="151"/>
      <c r="KX28" s="151"/>
      <c r="KY28" s="151"/>
      <c r="KZ28" s="151"/>
      <c r="LA28" s="151"/>
      <c r="LB28" s="151"/>
      <c r="LC28" s="151"/>
      <c r="LD28" s="151"/>
      <c r="LE28" s="151"/>
      <c r="LF28" s="151"/>
      <c r="LG28" s="151"/>
      <c r="LH28" s="151"/>
      <c r="LI28" s="151"/>
      <c r="LJ28" s="151"/>
      <c r="LK28" s="151"/>
      <c r="LL28" s="151"/>
      <c r="LM28" s="151"/>
      <c r="LN28" s="151"/>
      <c r="LO28" s="151"/>
      <c r="LP28" s="151"/>
      <c r="LQ28" s="151"/>
      <c r="LR28" s="151"/>
      <c r="LS28" s="151"/>
      <c r="LT28" s="151"/>
      <c r="LU28" s="151"/>
      <c r="LV28" s="151"/>
      <c r="LW28" s="151"/>
      <c r="LX28" s="151"/>
      <c r="LY28" s="151"/>
      <c r="LZ28" s="151"/>
      <c r="MA28" s="151"/>
      <c r="MB28" s="151"/>
      <c r="MC28" s="151"/>
      <c r="MD28" s="151"/>
      <c r="ME28" s="151"/>
      <c r="MF28" s="151"/>
      <c r="MG28" s="151"/>
      <c r="MH28" s="151"/>
      <c r="MI28" s="151"/>
      <c r="MJ28" s="151"/>
      <c r="MK28" s="151"/>
      <c r="ML28" s="151"/>
      <c r="MM28" s="151"/>
      <c r="MN28" s="151"/>
      <c r="MO28" s="151"/>
      <c r="MP28" s="151"/>
      <c r="MQ28" s="151"/>
      <c r="MR28" s="151"/>
      <c r="MS28" s="151"/>
      <c r="MT28" s="151"/>
      <c r="MU28" s="151"/>
      <c r="MV28" s="151"/>
      <c r="MW28" s="151"/>
      <c r="MX28" s="151"/>
      <c r="MY28" s="151"/>
      <c r="MZ28" s="151"/>
      <c r="NA28" s="151"/>
      <c r="NB28" s="151"/>
      <c r="NC28" s="151"/>
      <c r="ND28" s="151"/>
      <c r="NE28" s="151"/>
      <c r="NF28" s="151"/>
      <c r="NG28" s="151"/>
      <c r="NH28" s="151"/>
      <c r="NI28" s="151"/>
      <c r="NJ28" s="151"/>
      <c r="NK28" s="151"/>
      <c r="NL28" s="151"/>
      <c r="NM28" s="151"/>
      <c r="NN28" s="151"/>
      <c r="NO28" s="151"/>
      <c r="NP28" s="151"/>
      <c r="NQ28" s="151"/>
      <c r="NR28" s="151"/>
      <c r="NS28" s="151"/>
      <c r="NT28" s="151"/>
      <c r="NU28" s="151"/>
      <c r="NV28" s="151"/>
      <c r="NW28" s="151"/>
      <c r="NX28" s="151"/>
      <c r="NY28" s="151"/>
      <c r="NZ28" s="151"/>
      <c r="OA28" s="151"/>
      <c r="OB28" s="151"/>
      <c r="OC28" s="151"/>
      <c r="OD28" s="151"/>
      <c r="OE28" s="151"/>
      <c r="OF28" s="151"/>
      <c r="OG28" s="151"/>
      <c r="OH28" s="151"/>
      <c r="OI28" s="151"/>
      <c r="OJ28" s="151"/>
      <c r="OK28" s="151"/>
      <c r="OL28" s="151"/>
      <c r="OM28" s="151"/>
      <c r="ON28" s="151"/>
      <c r="OO28" s="151"/>
      <c r="OP28" s="151"/>
      <c r="OQ28" s="151"/>
      <c r="OR28" s="151"/>
      <c r="OS28" s="151"/>
      <c r="OT28" s="151"/>
      <c r="OU28" s="151"/>
      <c r="OV28" s="151"/>
      <c r="OW28" s="151"/>
      <c r="OX28" s="151"/>
      <c r="OY28" s="151"/>
      <c r="OZ28" s="151"/>
      <c r="PA28" s="151"/>
      <c r="PB28" s="151"/>
      <c r="PC28" s="151"/>
      <c r="PD28" s="151"/>
      <c r="PE28" s="151"/>
      <c r="PF28" s="151"/>
      <c r="PG28" s="151"/>
      <c r="PH28" s="151"/>
      <c r="PI28" s="151"/>
      <c r="PJ28" s="151"/>
      <c r="PK28" s="151"/>
      <c r="PL28" s="151"/>
      <c r="PM28" s="151"/>
      <c r="PN28" s="151"/>
      <c r="PO28" s="151"/>
      <c r="PP28" s="151"/>
      <c r="PQ28" s="151"/>
      <c r="PR28" s="151"/>
      <c r="PS28" s="151"/>
      <c r="PT28" s="151"/>
      <c r="PU28" s="151"/>
      <c r="PV28" s="151"/>
      <c r="PW28" s="151"/>
      <c r="PX28" s="151"/>
      <c r="PY28" s="151"/>
      <c r="PZ28" s="151"/>
      <c r="QA28" s="151"/>
      <c r="QB28" s="151"/>
      <c r="QC28" s="151"/>
      <c r="QD28" s="151"/>
      <c r="QE28" s="151"/>
      <c r="QF28" s="151"/>
      <c r="QG28" s="151"/>
      <c r="QH28" s="151"/>
      <c r="QI28" s="151"/>
      <c r="QJ28" s="151"/>
      <c r="QK28" s="151"/>
      <c r="QL28" s="151"/>
      <c r="QM28" s="151"/>
      <c r="QN28" s="151"/>
      <c r="QO28" s="151"/>
      <c r="QP28" s="151"/>
      <c r="QQ28" s="151"/>
      <c r="QR28" s="151"/>
      <c r="QS28" s="151"/>
      <c r="QT28" s="151"/>
      <c r="QU28" s="151"/>
      <c r="QV28" s="151"/>
      <c r="QW28" s="151"/>
      <c r="QX28" s="151"/>
      <c r="QY28" s="151"/>
      <c r="QZ28" s="151"/>
      <c r="RA28" s="151"/>
      <c r="RB28" s="151"/>
      <c r="RC28" s="151"/>
      <c r="RD28" s="151"/>
      <c r="RE28" s="151"/>
      <c r="RF28" s="151"/>
      <c r="RG28" s="151"/>
      <c r="RH28" s="151"/>
      <c r="RI28" s="151"/>
      <c r="RJ28" s="151"/>
      <c r="RK28" s="151"/>
      <c r="RL28" s="151"/>
      <c r="RM28" s="151"/>
      <c r="RN28" s="151"/>
      <c r="RO28" s="151"/>
      <c r="RP28" s="151"/>
      <c r="RQ28" s="151"/>
      <c r="RR28" s="151"/>
      <c r="RS28" s="151"/>
      <c r="RT28" s="151"/>
      <c r="RU28" s="151"/>
      <c r="RV28" s="151"/>
      <c r="RW28" s="151"/>
      <c r="RX28" s="151"/>
      <c r="RY28" s="151"/>
      <c r="RZ28" s="151"/>
      <c r="SA28" s="151"/>
      <c r="SB28" s="151"/>
      <c r="SC28" s="151"/>
      <c r="SD28" s="151"/>
      <c r="SE28" s="151"/>
      <c r="SF28" s="151"/>
      <c r="SG28" s="151"/>
      <c r="SH28" s="151"/>
      <c r="SI28" s="151"/>
      <c r="SJ28" s="151"/>
      <c r="SK28" s="151"/>
      <c r="SL28" s="151"/>
      <c r="SM28" s="151"/>
      <c r="SN28" s="151"/>
      <c r="SO28" s="151"/>
      <c r="SP28" s="151"/>
      <c r="SQ28" s="151"/>
      <c r="SR28" s="151"/>
      <c r="SS28" s="151"/>
      <c r="ST28" s="151"/>
      <c r="SU28" s="151"/>
      <c r="SV28" s="151"/>
      <c r="SW28" s="151"/>
      <c r="SX28" s="151"/>
      <c r="SY28" s="151"/>
      <c r="SZ28" s="151"/>
      <c r="TA28" s="151"/>
      <c r="TB28" s="151"/>
      <c r="TC28" s="151"/>
      <c r="TD28" s="151"/>
      <c r="TE28" s="151"/>
      <c r="TF28" s="151"/>
      <c r="TG28" s="151"/>
      <c r="TH28" s="151"/>
      <c r="TI28" s="151"/>
      <c r="TJ28" s="151"/>
      <c r="TK28" s="151"/>
      <c r="TL28" s="151"/>
      <c r="TM28" s="151"/>
      <c r="TN28" s="151"/>
      <c r="TO28" s="151"/>
      <c r="TP28" s="151"/>
      <c r="TQ28" s="151"/>
      <c r="TR28" s="151"/>
      <c r="TS28" s="151"/>
      <c r="TT28" s="151"/>
      <c r="TU28" s="151"/>
      <c r="TV28" s="151"/>
      <c r="TW28" s="151"/>
      <c r="TX28" s="151"/>
      <c r="TY28" s="151"/>
      <c r="TZ28" s="151"/>
      <c r="UA28" s="151"/>
      <c r="UB28" s="151"/>
      <c r="UC28" s="151"/>
      <c r="UD28" s="151"/>
      <c r="UE28" s="151"/>
      <c r="UF28" s="151"/>
      <c r="UG28" s="151"/>
      <c r="UH28" s="151"/>
      <c r="UI28" s="151"/>
      <c r="UJ28" s="151"/>
      <c r="UK28" s="151"/>
      <c r="UL28" s="151"/>
      <c r="UM28" s="151"/>
      <c r="UN28" s="151"/>
      <c r="UO28" s="151"/>
      <c r="UP28" s="151"/>
      <c r="UQ28" s="151"/>
      <c r="UR28" s="151"/>
      <c r="US28" s="151"/>
      <c r="UT28" s="151"/>
      <c r="UU28" s="151"/>
      <c r="UV28" s="151"/>
      <c r="UW28" s="151"/>
      <c r="UX28" s="151"/>
      <c r="UY28" s="151"/>
      <c r="UZ28" s="151"/>
      <c r="VA28" s="151"/>
      <c r="VB28" s="151"/>
      <c r="VC28" s="151"/>
      <c r="VD28" s="151"/>
      <c r="VE28" s="151"/>
      <c r="VF28" s="151"/>
      <c r="VG28" s="151"/>
      <c r="VH28" s="151"/>
      <c r="VI28" s="151"/>
      <c r="VJ28" s="151"/>
      <c r="VK28" s="151"/>
      <c r="VL28" s="151"/>
      <c r="VM28" s="151"/>
      <c r="VN28" s="151"/>
      <c r="VO28" s="151"/>
      <c r="VP28" s="151"/>
      <c r="VQ28" s="151"/>
      <c r="VR28" s="151"/>
      <c r="VS28" s="151"/>
      <c r="VT28" s="151"/>
      <c r="VU28" s="151"/>
      <c r="VV28" s="151"/>
      <c r="VW28" s="151"/>
      <c r="VX28" s="151"/>
      <c r="VY28" s="151"/>
      <c r="VZ28" s="151"/>
      <c r="WA28" s="151"/>
      <c r="WB28" s="151"/>
      <c r="WC28" s="151"/>
      <c r="WD28" s="151"/>
      <c r="WE28" s="151"/>
      <c r="WF28" s="151"/>
      <c r="WG28" s="151"/>
      <c r="WH28" s="151"/>
      <c r="WI28" s="151"/>
      <c r="WJ28" s="151"/>
      <c r="WK28" s="151"/>
      <c r="WL28" s="151"/>
      <c r="WM28" s="151"/>
      <c r="WN28" s="151"/>
      <c r="WO28" s="151"/>
      <c r="WP28" s="151"/>
      <c r="WQ28" s="151"/>
      <c r="WR28" s="151"/>
      <c r="WS28" s="151"/>
      <c r="WT28" s="151"/>
      <c r="WU28" s="151"/>
      <c r="WV28" s="151"/>
      <c r="WW28" s="151"/>
      <c r="WX28" s="151"/>
      <c r="WY28" s="151"/>
      <c r="WZ28" s="151"/>
      <c r="XA28" s="151"/>
      <c r="XB28" s="151"/>
      <c r="XC28" s="151"/>
      <c r="XD28" s="151"/>
      <c r="XE28" s="151"/>
      <c r="XF28" s="151"/>
      <c r="XG28" s="151"/>
      <c r="XH28" s="151"/>
      <c r="XI28" s="151"/>
      <c r="XJ28" s="151"/>
      <c r="XK28" s="151"/>
      <c r="XL28" s="151"/>
      <c r="XM28" s="151"/>
      <c r="XN28" s="151"/>
      <c r="XO28" s="151"/>
      <c r="XP28" s="151"/>
      <c r="XQ28" s="151"/>
      <c r="XR28" s="151"/>
      <c r="XS28" s="151"/>
      <c r="XT28" s="151"/>
      <c r="XU28" s="151"/>
      <c r="XV28" s="151"/>
      <c r="XW28" s="151"/>
      <c r="XX28" s="151"/>
      <c r="XY28" s="151"/>
      <c r="XZ28" s="151"/>
      <c r="YA28" s="151"/>
      <c r="YB28" s="151"/>
      <c r="YC28" s="151"/>
      <c r="YD28" s="151"/>
      <c r="YE28" s="151"/>
      <c r="YF28" s="151"/>
      <c r="YG28" s="151"/>
      <c r="YH28" s="151"/>
      <c r="YI28" s="151"/>
      <c r="YJ28" s="151"/>
      <c r="YK28" s="151"/>
      <c r="YL28" s="151"/>
      <c r="YM28" s="151"/>
      <c r="YN28" s="151"/>
      <c r="YO28" s="151"/>
      <c r="YP28" s="151"/>
      <c r="YQ28" s="151"/>
      <c r="YR28" s="151"/>
      <c r="YS28" s="151"/>
      <c r="YT28" s="151"/>
      <c r="YU28" s="151"/>
      <c r="YV28" s="151"/>
      <c r="YW28" s="151"/>
      <c r="YX28" s="151"/>
      <c r="YY28" s="151"/>
      <c r="YZ28" s="151"/>
      <c r="ZA28" s="151"/>
      <c r="ZB28" s="151"/>
      <c r="ZC28" s="151"/>
      <c r="ZD28" s="151"/>
      <c r="ZE28" s="151"/>
      <c r="ZF28" s="151"/>
      <c r="ZG28" s="151"/>
      <c r="ZH28" s="151"/>
      <c r="ZI28" s="151"/>
      <c r="ZJ28" s="151"/>
      <c r="ZK28" s="151"/>
      <c r="ZL28" s="151"/>
      <c r="ZM28" s="151"/>
      <c r="ZN28" s="151"/>
      <c r="ZO28" s="151"/>
      <c r="ZP28" s="151"/>
      <c r="ZQ28" s="151"/>
      <c r="ZR28" s="151"/>
      <c r="ZS28" s="151"/>
      <c r="ZT28" s="151"/>
      <c r="ZU28" s="151"/>
      <c r="ZV28" s="151"/>
      <c r="ZW28" s="151"/>
      <c r="ZX28" s="151"/>
      <c r="ZY28" s="151"/>
      <c r="ZZ28" s="151"/>
      <c r="AAA28" s="151"/>
      <c r="AAB28" s="151"/>
      <c r="AAC28" s="151"/>
      <c r="AAD28" s="151"/>
      <c r="AAE28" s="151"/>
      <c r="AAF28" s="151"/>
      <c r="AAG28" s="151"/>
      <c r="AAH28" s="151"/>
      <c r="AAI28" s="151"/>
      <c r="AAJ28" s="151"/>
      <c r="AAK28" s="151"/>
      <c r="AAL28" s="151"/>
      <c r="AAM28" s="151"/>
      <c r="AAN28" s="151"/>
      <c r="AAO28" s="151"/>
      <c r="AAP28" s="151"/>
      <c r="AAQ28" s="151"/>
      <c r="AAR28" s="151"/>
      <c r="AAS28" s="151"/>
      <c r="AAT28" s="151"/>
      <c r="AAU28" s="151"/>
      <c r="AAV28" s="151"/>
      <c r="AAW28" s="151"/>
      <c r="AAX28" s="151"/>
      <c r="AAY28" s="151"/>
      <c r="AAZ28" s="151"/>
      <c r="ABA28" s="151"/>
      <c r="ABB28" s="151"/>
      <c r="ABC28" s="151"/>
      <c r="ABD28" s="151"/>
      <c r="ABE28" s="151"/>
      <c r="ABF28" s="151"/>
      <c r="ABG28" s="151"/>
      <c r="ABH28" s="151"/>
      <c r="ABI28" s="151"/>
      <c r="ABJ28" s="151"/>
      <c r="ABK28" s="151"/>
      <c r="ABL28" s="151"/>
      <c r="ABM28" s="151"/>
      <c r="ABN28" s="151"/>
      <c r="ABO28" s="151"/>
      <c r="ABP28" s="151"/>
      <c r="ABQ28" s="151"/>
      <c r="ABR28" s="151"/>
      <c r="ABS28" s="151"/>
      <c r="ABT28" s="151"/>
      <c r="ABU28" s="151"/>
      <c r="ABV28" s="151"/>
      <c r="ABW28" s="151"/>
      <c r="ABX28" s="151"/>
      <c r="ABY28" s="151"/>
      <c r="ABZ28" s="151"/>
      <c r="ACA28" s="151"/>
      <c r="ACB28" s="151"/>
      <c r="ACC28" s="151"/>
      <c r="ACD28" s="151"/>
      <c r="ACE28" s="151"/>
      <c r="ACF28" s="151"/>
      <c r="ACG28" s="151"/>
      <c r="ACH28" s="151"/>
      <c r="ACI28" s="151"/>
      <c r="ACJ28" s="151"/>
      <c r="ACK28" s="151"/>
      <c r="ACL28" s="151"/>
      <c r="ACM28" s="151"/>
      <c r="ACN28" s="151"/>
      <c r="ACO28" s="151"/>
      <c r="ACP28" s="151"/>
      <c r="ACQ28" s="151"/>
      <c r="ACR28" s="151"/>
      <c r="ACS28" s="151"/>
      <c r="ACT28" s="151"/>
      <c r="ACU28" s="151"/>
      <c r="ACV28" s="151"/>
      <c r="ACW28" s="151"/>
      <c r="ACX28" s="151"/>
      <c r="ACY28" s="151"/>
      <c r="ACZ28" s="151"/>
      <c r="ADA28" s="151"/>
      <c r="ADB28" s="151"/>
      <c r="ADC28" s="151"/>
      <c r="ADD28" s="151"/>
      <c r="ADE28" s="151"/>
      <c r="ADF28" s="151"/>
      <c r="ADG28" s="151"/>
      <c r="ADH28" s="151"/>
      <c r="ADI28" s="151"/>
      <c r="ADJ28" s="151"/>
      <c r="ADK28" s="151"/>
      <c r="ADL28" s="151"/>
      <c r="ADM28" s="151"/>
      <c r="ADN28" s="151"/>
      <c r="ADO28" s="151"/>
      <c r="ADP28" s="151"/>
      <c r="ADQ28" s="151"/>
      <c r="ADR28" s="151"/>
      <c r="ADS28" s="151"/>
      <c r="ADT28" s="151"/>
      <c r="ADU28" s="151"/>
      <c r="ADV28" s="151"/>
      <c r="ADW28" s="151"/>
      <c r="ADX28" s="151"/>
      <c r="ADY28" s="151"/>
      <c r="ADZ28" s="151"/>
      <c r="AEA28" s="151"/>
      <c r="AEB28" s="151"/>
      <c r="AEC28" s="151"/>
      <c r="AED28" s="151"/>
      <c r="AEE28" s="151"/>
      <c r="AEF28" s="151"/>
      <c r="AEG28" s="151"/>
      <c r="AEH28" s="151"/>
      <c r="AEI28" s="151"/>
      <c r="AEJ28" s="151"/>
      <c r="AEK28" s="151"/>
      <c r="AEL28" s="151"/>
      <c r="AEM28" s="151"/>
      <c r="AEN28" s="151"/>
      <c r="AEO28" s="151"/>
      <c r="AEP28" s="151"/>
      <c r="AEQ28" s="151"/>
      <c r="AER28" s="151"/>
      <c r="AES28" s="151"/>
      <c r="AET28" s="151"/>
      <c r="AEU28" s="151"/>
      <c r="AEV28" s="151"/>
      <c r="AEW28" s="151"/>
      <c r="AEX28" s="151"/>
      <c r="AEY28" s="151"/>
      <c r="AEZ28" s="151"/>
      <c r="AFA28" s="151"/>
      <c r="AFB28" s="151"/>
      <c r="AFC28" s="151"/>
      <c r="AFD28" s="151"/>
      <c r="AFE28" s="151"/>
      <c r="AFF28" s="151"/>
      <c r="AFG28" s="151"/>
      <c r="AFH28" s="151"/>
      <c r="AFI28" s="151"/>
      <c r="AFJ28" s="151"/>
      <c r="AFK28" s="151"/>
      <c r="AFL28" s="151"/>
      <c r="AFM28" s="151"/>
      <c r="AFN28" s="151"/>
      <c r="AFO28" s="151"/>
      <c r="AFP28" s="151"/>
      <c r="AFQ28" s="151"/>
      <c r="AFR28" s="151"/>
      <c r="AFS28" s="151"/>
      <c r="AFT28" s="151"/>
      <c r="AFU28" s="151"/>
      <c r="AFV28" s="151"/>
      <c r="AFW28" s="151"/>
      <c r="AFX28" s="151"/>
      <c r="AFY28" s="151"/>
      <c r="AFZ28" s="151"/>
      <c r="AGA28" s="151"/>
      <c r="AGB28" s="151"/>
      <c r="AGC28" s="151"/>
      <c r="AGD28" s="151"/>
      <c r="AGE28" s="151"/>
      <c r="AGF28" s="151"/>
      <c r="AGG28" s="151"/>
      <c r="AGH28" s="151"/>
      <c r="AGI28" s="151"/>
      <c r="AGJ28" s="151"/>
      <c r="AGK28" s="151"/>
      <c r="AGL28" s="151"/>
      <c r="AGM28" s="151"/>
      <c r="AGN28" s="151"/>
      <c r="AGO28" s="151"/>
      <c r="AGP28" s="151"/>
      <c r="AGQ28" s="151"/>
      <c r="AGR28" s="151"/>
      <c r="AGS28" s="151"/>
      <c r="AGT28" s="151"/>
      <c r="AGU28" s="151"/>
      <c r="AGV28" s="151"/>
      <c r="AGW28" s="151"/>
      <c r="AGX28" s="151"/>
      <c r="AGY28" s="151"/>
      <c r="AGZ28" s="151"/>
      <c r="AHA28" s="151"/>
      <c r="AHB28" s="151"/>
      <c r="AHC28" s="151"/>
      <c r="AHD28" s="151"/>
      <c r="AHE28" s="151"/>
      <c r="AHF28" s="151"/>
      <c r="AHG28" s="151"/>
      <c r="AHH28" s="151"/>
      <c r="AHI28" s="151"/>
      <c r="AHJ28" s="151"/>
      <c r="AHK28" s="151"/>
      <c r="AHL28" s="151"/>
      <c r="AHM28" s="151"/>
      <c r="AHN28" s="151"/>
      <c r="AHO28" s="151"/>
      <c r="AHP28" s="151"/>
      <c r="AHQ28" s="151"/>
      <c r="AHR28" s="151"/>
      <c r="AHS28" s="151"/>
      <c r="AHT28" s="151"/>
      <c r="AHU28" s="151"/>
      <c r="AHV28" s="151"/>
      <c r="AHW28" s="151"/>
      <c r="AHX28" s="151"/>
      <c r="AHY28" s="151"/>
      <c r="AHZ28" s="151"/>
      <c r="AIA28" s="151"/>
      <c r="AIB28" s="151"/>
      <c r="AIC28" s="151"/>
      <c r="AID28" s="151"/>
      <c r="AIE28" s="151"/>
      <c r="AIF28" s="151"/>
      <c r="AIG28" s="151"/>
      <c r="AIH28" s="151"/>
      <c r="AII28" s="151"/>
      <c r="AIJ28" s="151"/>
      <c r="AIK28" s="151"/>
      <c r="AIL28" s="151"/>
      <c r="AIM28" s="151"/>
      <c r="AIN28" s="151"/>
      <c r="AIO28" s="151"/>
      <c r="AIP28" s="151"/>
      <c r="AIQ28" s="151"/>
      <c r="AIR28" s="151"/>
      <c r="AIS28" s="151"/>
      <c r="AIT28" s="151"/>
      <c r="AIU28" s="151"/>
      <c r="AIV28" s="151"/>
      <c r="AIW28" s="151"/>
      <c r="AIX28" s="151"/>
      <c r="AIY28" s="151"/>
      <c r="AIZ28" s="151"/>
      <c r="AJA28" s="151"/>
      <c r="AJB28" s="151"/>
      <c r="AJC28" s="151"/>
      <c r="AJD28" s="151"/>
      <c r="AJE28" s="151"/>
      <c r="AJF28" s="151"/>
      <c r="AJG28" s="151"/>
      <c r="AJH28" s="151"/>
      <c r="AJI28" s="151"/>
      <c r="AJJ28" s="151"/>
      <c r="AJK28" s="151"/>
      <c r="AJL28" s="151"/>
      <c r="AJM28" s="151"/>
      <c r="AJN28" s="151"/>
      <c r="AJO28" s="151"/>
      <c r="AJP28" s="151"/>
      <c r="AJQ28" s="151"/>
      <c r="AJR28" s="151"/>
      <c r="AJS28" s="151"/>
      <c r="AJT28" s="151"/>
      <c r="AJU28" s="151"/>
      <c r="AJV28" s="151"/>
      <c r="AJW28" s="151"/>
      <c r="AJX28" s="151"/>
      <c r="AJY28" s="151"/>
      <c r="AJZ28" s="151"/>
      <c r="AKA28" s="151"/>
      <c r="AKB28" s="151"/>
      <c r="AKC28" s="151"/>
      <c r="AKD28" s="151"/>
      <c r="AKE28" s="151"/>
      <c r="AKF28" s="151"/>
      <c r="AKG28" s="151"/>
      <c r="AKH28" s="151"/>
      <c r="AKI28" s="151"/>
      <c r="AKJ28" s="151"/>
      <c r="AKK28" s="151"/>
      <c r="AKL28" s="151"/>
      <c r="AKM28" s="151"/>
      <c r="AKN28" s="151"/>
      <c r="AKO28" s="151"/>
      <c r="AKP28" s="151"/>
      <c r="AKQ28" s="151"/>
      <c r="AKR28" s="151"/>
      <c r="AKS28" s="151"/>
      <c r="AKT28" s="151"/>
      <c r="AKU28" s="151"/>
      <c r="AKV28" s="151"/>
      <c r="AKW28" s="151"/>
      <c r="AKX28" s="151"/>
      <c r="AKY28" s="151"/>
      <c r="AKZ28" s="151"/>
      <c r="ALA28" s="151"/>
      <c r="ALB28" s="151"/>
      <c r="ALC28" s="151"/>
      <c r="ALD28" s="151"/>
      <c r="ALE28" s="151"/>
      <c r="ALF28" s="151"/>
      <c r="ALG28" s="151"/>
      <c r="ALH28" s="151"/>
      <c r="ALI28" s="151"/>
      <c r="ALJ28" s="151"/>
      <c r="ALK28" s="151"/>
      <c r="ALL28" s="151"/>
      <c r="ALM28" s="151"/>
      <c r="ALN28" s="151"/>
      <c r="ALO28" s="151"/>
      <c r="ALP28" s="151"/>
      <c r="ALQ28" s="151"/>
      <c r="ALR28" s="151"/>
      <c r="ALS28" s="151"/>
      <c r="ALT28" s="151"/>
      <c r="ALU28" s="151"/>
      <c r="ALV28" s="151"/>
      <c r="ALW28" s="151"/>
      <c r="ALX28" s="151"/>
      <c r="ALY28" s="151"/>
      <c r="ALZ28" s="151"/>
      <c r="AMA28" s="151"/>
      <c r="AMB28" s="151"/>
      <c r="AMC28" s="151"/>
      <c r="AMD28" s="151"/>
      <c r="AME28" s="151"/>
      <c r="AMF28" s="151"/>
      <c r="AMG28" s="151"/>
      <c r="AMH28" s="151"/>
      <c r="AMI28" s="151"/>
      <c r="AMJ28" s="151"/>
    </row>
    <row r="29" spans="1:1024" ht="77.25" customHeight="1" thickBot="1" x14ac:dyDescent="0.25">
      <c r="A29" s="582"/>
      <c r="B29" s="588" t="s">
        <v>477</v>
      </c>
      <c r="C29" s="89" t="s">
        <v>478</v>
      </c>
      <c r="D29" s="89" t="s">
        <v>83</v>
      </c>
      <c r="E29" s="123">
        <v>1</v>
      </c>
      <c r="F29" s="124" t="s">
        <v>108</v>
      </c>
      <c r="G29" s="121" t="s">
        <v>479</v>
      </c>
      <c r="H29" s="125">
        <v>0</v>
      </c>
      <c r="I29" s="125">
        <v>1</v>
      </c>
      <c r="J29" s="140">
        <f t="shared" ref="J29" si="19">AE28</f>
        <v>0</v>
      </c>
      <c r="K29" s="125">
        <v>0</v>
      </c>
      <c r="L29" s="579">
        <v>346825.5555857615</v>
      </c>
      <c r="M29" s="126" t="s">
        <v>423</v>
      </c>
      <c r="N29" s="127" t="s">
        <v>424</v>
      </c>
      <c r="O29" s="127" t="s">
        <v>480</v>
      </c>
      <c r="P29" s="84"/>
      <c r="Q29" s="14"/>
      <c r="R29" s="568" t="s">
        <v>477</v>
      </c>
      <c r="S29" s="21" t="s">
        <v>478</v>
      </c>
      <c r="T29" s="27">
        <v>0</v>
      </c>
      <c r="U29" s="27">
        <v>0</v>
      </c>
      <c r="V29" s="27">
        <v>0</v>
      </c>
      <c r="W29" s="28">
        <f t="shared" si="16"/>
        <v>0</v>
      </c>
      <c r="X29" s="27">
        <v>1</v>
      </c>
      <c r="Y29" s="27">
        <v>0</v>
      </c>
      <c r="Z29" s="27">
        <v>0</v>
      </c>
      <c r="AA29" s="28">
        <f t="shared" si="17"/>
        <v>1</v>
      </c>
      <c r="AB29" s="27">
        <v>0</v>
      </c>
      <c r="AC29" s="27">
        <v>0</v>
      </c>
      <c r="AD29" s="27">
        <v>0</v>
      </c>
      <c r="AE29" s="28">
        <f>SUM(AB29:AD29)</f>
        <v>0</v>
      </c>
      <c r="AF29" s="27">
        <v>0</v>
      </c>
      <c r="AG29" s="27">
        <v>0</v>
      </c>
      <c r="AH29" s="27">
        <v>0</v>
      </c>
      <c r="AI29" s="28">
        <f t="shared" si="18"/>
        <v>0</v>
      </c>
      <c r="AJ29" s="28">
        <f>W29+AA29+AE29+AI29</f>
        <v>1</v>
      </c>
    </row>
    <row r="30" spans="1:1024" ht="111" customHeight="1" thickBot="1" x14ac:dyDescent="0.25">
      <c r="A30" s="582"/>
      <c r="B30" s="588"/>
      <c r="C30" s="89" t="s">
        <v>481</v>
      </c>
      <c r="D30" s="89" t="s">
        <v>83</v>
      </c>
      <c r="E30" s="123">
        <v>1</v>
      </c>
      <c r="F30" s="124" t="s">
        <v>108</v>
      </c>
      <c r="G30" s="121" t="s">
        <v>482</v>
      </c>
      <c r="H30" s="125">
        <f t="shared" ref="H30" si="20">W29</f>
        <v>0</v>
      </c>
      <c r="I30" s="125">
        <v>0</v>
      </c>
      <c r="J30" s="140">
        <v>0</v>
      </c>
      <c r="K30" s="125">
        <v>1</v>
      </c>
      <c r="L30" s="580"/>
      <c r="M30" s="126" t="s">
        <v>423</v>
      </c>
      <c r="N30" s="127"/>
      <c r="O30" s="127" t="s">
        <v>483</v>
      </c>
      <c r="P30" s="84"/>
      <c r="Q30" s="14"/>
      <c r="R30" s="568"/>
      <c r="S30" s="21" t="s">
        <v>481</v>
      </c>
      <c r="T30" s="27">
        <v>0</v>
      </c>
      <c r="U30" s="27">
        <v>0</v>
      </c>
      <c r="V30" s="27">
        <v>0</v>
      </c>
      <c r="W30" s="28">
        <f>+IF($D32="Porcentaje",IF(AND(T30&lt;&gt;"",U30="",V30=""),T30,IF(AND(T30&lt;&gt;"",U30&lt;&gt;"",V30=""),U30,IF(AND(T30&lt;&gt;"",U30&lt;&gt;"",V30&lt;&gt;""),V30,0))),SUM(T30:V30))</f>
        <v>0</v>
      </c>
      <c r="X30" s="27">
        <v>0</v>
      </c>
      <c r="Y30" s="27">
        <v>0</v>
      </c>
      <c r="Z30" s="27">
        <v>0</v>
      </c>
      <c r="AA30" s="28">
        <f>+IF($D32="Porcentaje",IF(AND(X30&lt;&gt;"",Y30="",Z30=""),X30,IF(AND(X30&lt;&gt;"",Y30&lt;&gt;"",Z30=""),Y30,IF(AND(X30&lt;&gt;"",Y30&lt;&gt;"",Z30&lt;&gt;""),Z30,0))),SUM(X30:Z30))</f>
        <v>0</v>
      </c>
      <c r="AB30" s="27">
        <v>0</v>
      </c>
      <c r="AC30" s="27">
        <v>0</v>
      </c>
      <c r="AD30" s="27">
        <v>0</v>
      </c>
      <c r="AE30" s="28">
        <f>+IF($D32="Porcentaje",IF(AND(AB30&lt;&gt;"",AC30="",AD30=""),AB30,IF(AND(AB30&lt;&gt;"",AC30&lt;&gt;"",AD30=""),AC30,IF(AND(AB30&lt;&gt;"",AC30&lt;&gt;"",AD30&lt;&gt;""),AD30,0))),SUM(AB30:AD30))</f>
        <v>0</v>
      </c>
      <c r="AF30" s="27">
        <v>0</v>
      </c>
      <c r="AG30" s="27">
        <v>0</v>
      </c>
      <c r="AH30" s="27">
        <v>1</v>
      </c>
      <c r="AI30" s="28">
        <f>+IF($D32="Porcentaje",IF(AND(AF30&lt;&gt;"",AG30="",AH30=""),AF30,IF(AND(AF30&lt;&gt;"",AG30&lt;&gt;"",AH30=""),AG30,IF(AND(AF30&lt;&gt;"",AG30&lt;&gt;"",AH30&lt;&gt;""),AH30,0))),SUM(AF30:AH30))</f>
        <v>1</v>
      </c>
      <c r="AJ30" s="28">
        <v>1</v>
      </c>
    </row>
    <row r="31" spans="1:1024" ht="159" customHeight="1" thickBot="1" x14ac:dyDescent="0.25">
      <c r="A31" s="582" t="s">
        <v>484</v>
      </c>
      <c r="B31" s="555" t="s">
        <v>485</v>
      </c>
      <c r="C31" s="89" t="s">
        <v>486</v>
      </c>
      <c r="D31" s="89" t="s">
        <v>83</v>
      </c>
      <c r="E31" s="123">
        <v>1</v>
      </c>
      <c r="F31" s="124" t="s">
        <v>108</v>
      </c>
      <c r="G31" s="121" t="s">
        <v>487</v>
      </c>
      <c r="H31" s="125">
        <v>0</v>
      </c>
      <c r="I31" s="125">
        <v>1</v>
      </c>
      <c r="J31" s="140">
        <v>0</v>
      </c>
      <c r="K31" s="125">
        <v>0</v>
      </c>
      <c r="L31" s="579">
        <v>7124910.178946998</v>
      </c>
      <c r="M31" s="126" t="s">
        <v>423</v>
      </c>
      <c r="N31" s="127" t="s">
        <v>424</v>
      </c>
      <c r="O31" s="127" t="s">
        <v>488</v>
      </c>
      <c r="P31" s="84"/>
      <c r="Q31" s="14"/>
      <c r="R31" s="581" t="s">
        <v>485</v>
      </c>
      <c r="S31" s="21" t="s">
        <v>486</v>
      </c>
      <c r="T31" s="27">
        <v>0</v>
      </c>
      <c r="U31" s="27">
        <v>0</v>
      </c>
      <c r="V31" s="27">
        <v>0</v>
      </c>
      <c r="W31" s="28">
        <v>0</v>
      </c>
      <c r="X31" s="27">
        <v>1</v>
      </c>
      <c r="Y31" s="27">
        <v>0</v>
      </c>
      <c r="Z31" s="27">
        <v>0</v>
      </c>
      <c r="AA31" s="28">
        <v>1</v>
      </c>
      <c r="AB31" s="153">
        <v>0</v>
      </c>
      <c r="AC31" s="27">
        <v>0</v>
      </c>
      <c r="AD31" s="27">
        <v>0</v>
      </c>
      <c r="AE31" s="28">
        <v>0</v>
      </c>
      <c r="AF31" s="27">
        <v>0</v>
      </c>
      <c r="AG31" s="27">
        <v>0</v>
      </c>
      <c r="AH31" s="27">
        <v>0</v>
      </c>
      <c r="AI31" s="28">
        <v>0</v>
      </c>
      <c r="AJ31" s="28">
        <v>1</v>
      </c>
    </row>
    <row r="32" spans="1:1024" ht="153" customHeight="1" thickBot="1" x14ac:dyDescent="0.25">
      <c r="A32" s="582"/>
      <c r="B32" s="556"/>
      <c r="C32" s="89" t="s">
        <v>489</v>
      </c>
      <c r="D32" s="89" t="s">
        <v>158</v>
      </c>
      <c r="E32" s="131">
        <v>1</v>
      </c>
      <c r="F32" s="124" t="s">
        <v>108</v>
      </c>
      <c r="G32" s="121" t="s">
        <v>490</v>
      </c>
      <c r="H32" s="132">
        <f t="shared" ref="H32" si="21">+W30</f>
        <v>0</v>
      </c>
      <c r="I32" s="132">
        <v>0</v>
      </c>
      <c r="J32" s="132">
        <f t="shared" ref="J32" si="22">+AE30</f>
        <v>0</v>
      </c>
      <c r="K32" s="132">
        <v>1</v>
      </c>
      <c r="L32" s="583"/>
      <c r="M32" s="126" t="s">
        <v>423</v>
      </c>
      <c r="N32" s="127" t="s">
        <v>424</v>
      </c>
      <c r="O32" s="127" t="s">
        <v>488</v>
      </c>
      <c r="P32" s="84"/>
      <c r="Q32" s="14"/>
      <c r="R32" s="581"/>
      <c r="S32" s="21" t="s">
        <v>489</v>
      </c>
      <c r="T32" s="133">
        <v>0</v>
      </c>
      <c r="U32" s="133">
        <v>0</v>
      </c>
      <c r="V32" s="133">
        <v>0</v>
      </c>
      <c r="W32" s="40" t="e">
        <f>+IF(#REF!="Porcentaje",IF(AND(T32&lt;&gt;"",U32="",V32=""),T32,IF(AND(T32&lt;&gt;"",U32&lt;&gt;"",V32=""),U32,IF(AND(T32&lt;&gt;"",U32&lt;&gt;"",V32&lt;&gt;""),V32,0))),SUM(T32:V32))</f>
        <v>#REF!</v>
      </c>
      <c r="X32" s="133">
        <v>0</v>
      </c>
      <c r="Y32" s="133">
        <v>0</v>
      </c>
      <c r="Z32" s="133">
        <v>0</v>
      </c>
      <c r="AA32" s="40">
        <v>0</v>
      </c>
      <c r="AB32" s="154">
        <v>0</v>
      </c>
      <c r="AC32" s="133">
        <v>0</v>
      </c>
      <c r="AD32" s="133">
        <v>0</v>
      </c>
      <c r="AE32" s="40">
        <v>0</v>
      </c>
      <c r="AF32" s="133">
        <v>0</v>
      </c>
      <c r="AG32" s="133">
        <v>0</v>
      </c>
      <c r="AH32" s="133">
        <v>1</v>
      </c>
      <c r="AI32" s="40">
        <v>1</v>
      </c>
      <c r="AJ32" s="40">
        <v>1</v>
      </c>
    </row>
    <row r="33" spans="1:36" ht="100.5" customHeight="1" thickBot="1" x14ac:dyDescent="0.25">
      <c r="A33" s="582"/>
      <c r="B33" s="556"/>
      <c r="C33" s="89" t="s">
        <v>491</v>
      </c>
      <c r="D33" s="89" t="s">
        <v>158</v>
      </c>
      <c r="E33" s="138">
        <v>1</v>
      </c>
      <c r="F33" s="124" t="s">
        <v>108</v>
      </c>
      <c r="G33" s="121" t="s">
        <v>492</v>
      </c>
      <c r="H33" s="155">
        <v>0</v>
      </c>
      <c r="I33" s="155">
        <v>1</v>
      </c>
      <c r="J33" s="155">
        <v>0</v>
      </c>
      <c r="K33" s="155">
        <v>0</v>
      </c>
      <c r="L33" s="583"/>
      <c r="M33" s="126" t="s">
        <v>423</v>
      </c>
      <c r="N33" s="127" t="s">
        <v>424</v>
      </c>
      <c r="O33" s="127" t="s">
        <v>493</v>
      </c>
      <c r="P33" s="84" t="s">
        <v>494</v>
      </c>
      <c r="Q33" s="14"/>
      <c r="R33" s="77" t="s">
        <v>485</v>
      </c>
      <c r="S33" s="21" t="s">
        <v>491</v>
      </c>
      <c r="T33" s="133">
        <v>0</v>
      </c>
      <c r="U33" s="133">
        <v>0</v>
      </c>
      <c r="V33" s="133">
        <v>0</v>
      </c>
      <c r="W33" s="40">
        <f>+IF($D35="Porcentaje",IF(AND(T33&lt;&gt;"",U33="",V33=""),T33,IF(AND(T33&lt;&gt;"",U33&lt;&gt;"",V33=""),U33,IF(AND(T33&lt;&gt;"",U33&lt;&gt;"",V33&lt;&gt;""),V33,0))),SUM(T33:V33))</f>
        <v>0</v>
      </c>
      <c r="X33" s="156">
        <v>1</v>
      </c>
      <c r="Y33" s="133">
        <v>0</v>
      </c>
      <c r="Z33" s="156">
        <v>0</v>
      </c>
      <c r="AA33" s="40">
        <v>1</v>
      </c>
      <c r="AB33" s="133">
        <v>0</v>
      </c>
      <c r="AC33" s="133">
        <v>0</v>
      </c>
      <c r="AD33" s="133">
        <v>0</v>
      </c>
      <c r="AE33" s="40">
        <f>+IF($D35="Porcentaje",IF(AND(AB33&lt;&gt;"",AC33="",AD33=""),AB33,IF(AND(AB33&lt;&gt;"",AC33&lt;&gt;"",AD33=""),AC33,IF(AND(AB33&lt;&gt;"",AC33&lt;&gt;"",AD33&lt;&gt;""),AD33,0))),SUM(AB33:AD33))</f>
        <v>0</v>
      </c>
      <c r="AF33" s="133">
        <v>0</v>
      </c>
      <c r="AG33" s="133">
        <v>0</v>
      </c>
      <c r="AH33" s="133">
        <v>0</v>
      </c>
      <c r="AI33" s="40">
        <f>+IF($D35="Porcentaje",IF(AND(AF33&lt;&gt;"",AG33="",AH33=""),AF33,IF(AND(AF33&lt;&gt;"",AG33&lt;&gt;"",AH33=""),AG33,IF(AND(AF33&lt;&gt;"",AG33&lt;&gt;"",AH33&lt;&gt;""),AH33,0))),SUM(AF33:AH33))</f>
        <v>0</v>
      </c>
      <c r="AJ33" s="137">
        <v>1</v>
      </c>
    </row>
    <row r="34" spans="1:36" ht="142.5" thickBot="1" x14ac:dyDescent="0.25">
      <c r="A34" s="582"/>
      <c r="B34" s="556"/>
      <c r="C34" s="89" t="s">
        <v>495</v>
      </c>
      <c r="D34" s="89" t="s">
        <v>83</v>
      </c>
      <c r="E34" s="157">
        <v>1</v>
      </c>
      <c r="F34" s="124" t="s">
        <v>108</v>
      </c>
      <c r="G34" s="121" t="s">
        <v>496</v>
      </c>
      <c r="H34" s="140">
        <v>0</v>
      </c>
      <c r="I34" s="140">
        <v>1</v>
      </c>
      <c r="J34" s="140">
        <v>0</v>
      </c>
      <c r="K34" s="140">
        <v>0</v>
      </c>
      <c r="L34" s="583"/>
      <c r="M34" s="126" t="s">
        <v>423</v>
      </c>
      <c r="N34" s="127" t="s">
        <v>497</v>
      </c>
      <c r="O34" s="127" t="s">
        <v>498</v>
      </c>
      <c r="P34" s="84" t="s">
        <v>499</v>
      </c>
      <c r="Q34" s="14"/>
      <c r="R34" s="581" t="s">
        <v>500</v>
      </c>
      <c r="S34" s="21" t="s">
        <v>495</v>
      </c>
      <c r="T34" s="27">
        <v>0</v>
      </c>
      <c r="U34" s="27">
        <v>0</v>
      </c>
      <c r="V34" s="27">
        <v>0</v>
      </c>
      <c r="W34" s="28">
        <v>0</v>
      </c>
      <c r="X34" s="158">
        <v>1</v>
      </c>
      <c r="Y34" s="27">
        <v>0</v>
      </c>
      <c r="Z34" s="158">
        <v>0</v>
      </c>
      <c r="AA34" s="28">
        <v>1</v>
      </c>
      <c r="AB34" s="27">
        <v>0</v>
      </c>
      <c r="AC34" s="27">
        <v>0</v>
      </c>
      <c r="AD34" s="27">
        <v>0</v>
      </c>
      <c r="AE34" s="28">
        <v>0</v>
      </c>
      <c r="AF34" s="27">
        <v>0</v>
      </c>
      <c r="AG34" s="27">
        <v>0</v>
      </c>
      <c r="AH34" s="27">
        <v>0</v>
      </c>
      <c r="AI34" s="28">
        <v>0</v>
      </c>
      <c r="AJ34" s="130">
        <v>1</v>
      </c>
    </row>
    <row r="35" spans="1:36" ht="122.25" customHeight="1" thickBot="1" x14ac:dyDescent="0.25">
      <c r="A35" s="582"/>
      <c r="B35" s="556"/>
      <c r="C35" s="89" t="s">
        <v>501</v>
      </c>
      <c r="D35" s="89" t="s">
        <v>83</v>
      </c>
      <c r="E35" s="157">
        <v>1</v>
      </c>
      <c r="F35" s="124" t="s">
        <v>108</v>
      </c>
      <c r="G35" s="121" t="s">
        <v>502</v>
      </c>
      <c r="H35" s="125">
        <f>+W33</f>
        <v>0</v>
      </c>
      <c r="I35" s="140">
        <v>0</v>
      </c>
      <c r="J35" s="125">
        <f t="shared" ref="J35" si="23">+AE33</f>
        <v>0</v>
      </c>
      <c r="K35" s="125">
        <v>1</v>
      </c>
      <c r="L35" s="583"/>
      <c r="M35" s="126" t="s">
        <v>423</v>
      </c>
      <c r="N35" s="127" t="s">
        <v>497</v>
      </c>
      <c r="O35" s="127" t="s">
        <v>498</v>
      </c>
      <c r="P35" s="84" t="s">
        <v>499</v>
      </c>
      <c r="Q35" s="14"/>
      <c r="R35" s="581"/>
      <c r="S35" s="21" t="s">
        <v>501</v>
      </c>
      <c r="T35" s="27">
        <v>0</v>
      </c>
      <c r="U35" s="27">
        <v>0</v>
      </c>
      <c r="V35" s="27">
        <v>0</v>
      </c>
      <c r="W35" s="28">
        <v>0</v>
      </c>
      <c r="X35" s="158">
        <v>0</v>
      </c>
      <c r="Y35" s="27">
        <v>0</v>
      </c>
      <c r="Z35" s="158">
        <v>0</v>
      </c>
      <c r="AA35" s="28">
        <v>0</v>
      </c>
      <c r="AB35" s="27">
        <v>0</v>
      </c>
      <c r="AC35" s="27">
        <v>0</v>
      </c>
      <c r="AD35" s="27">
        <v>0</v>
      </c>
      <c r="AE35" s="28">
        <f>+IF($D37="Porcentaje",IF(AND(AB35&lt;&gt;"",AC35="",AD35=""),AB35,IF(AND(AB35&lt;&gt;"",AC35&lt;&gt;"",AD35=""),AC35,IF(AND(AB35&lt;&gt;"",AC35&lt;&gt;"",AD35&lt;&gt;""),AD35,0))),SUM(AB35:AD35))</f>
        <v>0</v>
      </c>
      <c r="AF35" s="27">
        <v>0</v>
      </c>
      <c r="AG35" s="27">
        <v>0</v>
      </c>
      <c r="AH35" s="27">
        <v>1</v>
      </c>
      <c r="AI35" s="28">
        <v>1</v>
      </c>
      <c r="AJ35" s="130">
        <v>1</v>
      </c>
    </row>
    <row r="36" spans="1:36" ht="219.75" customHeight="1" thickBot="1" x14ac:dyDescent="0.25">
      <c r="A36" s="582"/>
      <c r="B36" s="556"/>
      <c r="C36" s="89" t="s">
        <v>503</v>
      </c>
      <c r="D36" s="89" t="s">
        <v>83</v>
      </c>
      <c r="E36" s="157">
        <v>1</v>
      </c>
      <c r="F36" s="124" t="s">
        <v>108</v>
      </c>
      <c r="G36" s="121" t="s">
        <v>504</v>
      </c>
      <c r="H36" s="125">
        <v>0</v>
      </c>
      <c r="I36" s="140">
        <v>1</v>
      </c>
      <c r="J36" s="125">
        <v>0</v>
      </c>
      <c r="K36" s="125">
        <v>0</v>
      </c>
      <c r="L36" s="583"/>
      <c r="M36" s="126" t="s">
        <v>505</v>
      </c>
      <c r="N36" s="127" t="s">
        <v>497</v>
      </c>
      <c r="O36" s="127" t="s">
        <v>498</v>
      </c>
      <c r="P36" s="84" t="s">
        <v>506</v>
      </c>
      <c r="Q36" s="14"/>
      <c r="R36" s="581" t="s">
        <v>485</v>
      </c>
      <c r="S36" s="21" t="s">
        <v>503</v>
      </c>
      <c r="T36" s="27">
        <v>0</v>
      </c>
      <c r="U36" s="27">
        <v>0</v>
      </c>
      <c r="V36" s="27">
        <v>0</v>
      </c>
      <c r="W36" s="28">
        <v>0</v>
      </c>
      <c r="X36" s="158">
        <v>1</v>
      </c>
      <c r="Y36" s="27">
        <v>0</v>
      </c>
      <c r="Z36" s="158">
        <v>0</v>
      </c>
      <c r="AA36" s="28">
        <v>1</v>
      </c>
      <c r="AB36" s="27">
        <v>0</v>
      </c>
      <c r="AC36" s="27">
        <v>0</v>
      </c>
      <c r="AD36" s="27">
        <v>0</v>
      </c>
      <c r="AE36" s="28">
        <v>0</v>
      </c>
      <c r="AF36" s="27">
        <v>0</v>
      </c>
      <c r="AG36" s="27">
        <v>0</v>
      </c>
      <c r="AH36" s="27">
        <v>0</v>
      </c>
      <c r="AI36" s="28">
        <v>0</v>
      </c>
      <c r="AJ36" s="130">
        <v>1</v>
      </c>
    </row>
    <row r="37" spans="1:36" ht="213.75" customHeight="1" thickBot="1" x14ac:dyDescent="0.25">
      <c r="A37" s="582"/>
      <c r="B37" s="557"/>
      <c r="C37" s="89" t="s">
        <v>507</v>
      </c>
      <c r="D37" s="89" t="s">
        <v>83</v>
      </c>
      <c r="E37" s="157">
        <v>1</v>
      </c>
      <c r="F37" s="124" t="s">
        <v>108</v>
      </c>
      <c r="G37" s="121" t="s">
        <v>508</v>
      </c>
      <c r="H37" s="125">
        <v>0</v>
      </c>
      <c r="I37" s="140">
        <v>0</v>
      </c>
      <c r="J37" s="125">
        <v>0</v>
      </c>
      <c r="K37" s="125">
        <f>+AI35</f>
        <v>1</v>
      </c>
      <c r="L37" s="580"/>
      <c r="M37" s="126" t="s">
        <v>505</v>
      </c>
      <c r="N37" s="127" t="s">
        <v>497</v>
      </c>
      <c r="O37" s="127" t="s">
        <v>498</v>
      </c>
      <c r="P37" s="84" t="s">
        <v>506</v>
      </c>
      <c r="Q37" s="14"/>
      <c r="R37" s="581"/>
      <c r="S37" s="21" t="s">
        <v>507</v>
      </c>
      <c r="T37" s="27">
        <v>0</v>
      </c>
      <c r="U37" s="27">
        <v>0</v>
      </c>
      <c r="V37" s="27">
        <v>0</v>
      </c>
      <c r="W37" s="28">
        <f>+IF($D41="Porcentaje",IF(AND(T37&lt;&gt;"",U37="",V37=""),T37,IF(AND(T37&lt;&gt;"",U37&lt;&gt;"",V37=""),U37,IF(AND(T37&lt;&gt;"",U37&lt;&gt;"",V37&lt;&gt;""),V37,0))),SUM(T37:V37))</f>
        <v>0</v>
      </c>
      <c r="X37" s="27">
        <v>0.4</v>
      </c>
      <c r="Y37" s="27">
        <v>0</v>
      </c>
      <c r="Z37" s="27">
        <v>0</v>
      </c>
      <c r="AA37" s="28">
        <f>+IF($D41="Porcentaje",IF(AND(X37&lt;&gt;"",Y37="",Z37=""),X37,IF(AND(X37&lt;&gt;"",Y37&lt;&gt;"",Z37=""),Y37,IF(AND(X37&lt;&gt;"",Y37&lt;&gt;"",Z37&lt;&gt;""),Z37,0))),SUM(X37:Z37))</f>
        <v>0</v>
      </c>
      <c r="AB37" s="27">
        <v>0</v>
      </c>
      <c r="AC37" s="27">
        <v>0</v>
      </c>
      <c r="AD37" s="27">
        <v>0</v>
      </c>
      <c r="AE37" s="28">
        <f t="shared" ref="AE37" si="24">+IF($D41="Porcentaje",IF(AND(AB37&lt;&gt;"",AC37="",AD37=""),AB37,IF(AND(AB37&lt;&gt;"",AC37&lt;&gt;"",AD37=""),AC37,IF(AND(AB37&lt;&gt;"",AC37&lt;&gt;"",AD37&lt;&gt;""),AD37,0))),SUM(AB37:AD37))</f>
        <v>0</v>
      </c>
      <c r="AF37" s="27">
        <v>0</v>
      </c>
      <c r="AG37" s="27">
        <v>0</v>
      </c>
      <c r="AH37" s="27">
        <v>1</v>
      </c>
      <c r="AI37" s="28">
        <v>1</v>
      </c>
      <c r="AJ37" s="28">
        <v>1</v>
      </c>
    </row>
    <row r="38" spans="1:36" ht="213.75" customHeight="1" thickBot="1" x14ac:dyDescent="0.25">
      <c r="A38" s="582"/>
      <c r="B38" s="578" t="s">
        <v>509</v>
      </c>
      <c r="C38" s="89" t="s">
        <v>510</v>
      </c>
      <c r="D38" s="89" t="s">
        <v>83</v>
      </c>
      <c r="E38" s="123">
        <v>1</v>
      </c>
      <c r="F38" s="124" t="s">
        <v>108</v>
      </c>
      <c r="G38" s="121" t="s">
        <v>511</v>
      </c>
      <c r="H38" s="123">
        <v>0</v>
      </c>
      <c r="I38" s="123">
        <v>0</v>
      </c>
      <c r="J38" s="123">
        <v>1</v>
      </c>
      <c r="K38" s="123">
        <v>0</v>
      </c>
      <c r="L38" s="579">
        <v>119890.31551112741</v>
      </c>
      <c r="M38" s="159" t="s">
        <v>512</v>
      </c>
      <c r="N38" s="127" t="s">
        <v>424</v>
      </c>
      <c r="O38" s="160" t="s">
        <v>513</v>
      </c>
      <c r="P38" s="84"/>
      <c r="Q38" s="14"/>
      <c r="R38" s="581" t="s">
        <v>509</v>
      </c>
      <c r="S38" s="21" t="s">
        <v>510</v>
      </c>
      <c r="T38" s="27">
        <v>0</v>
      </c>
      <c r="U38" s="27">
        <v>0</v>
      </c>
      <c r="V38" s="27">
        <v>0</v>
      </c>
      <c r="W38" s="28">
        <v>0</v>
      </c>
      <c r="X38" s="27">
        <v>0</v>
      </c>
      <c r="Y38" s="27">
        <v>0</v>
      </c>
      <c r="Z38" s="153">
        <v>0</v>
      </c>
      <c r="AA38" s="28">
        <v>0</v>
      </c>
      <c r="AB38" s="27">
        <v>0</v>
      </c>
      <c r="AC38" s="27">
        <v>0</v>
      </c>
      <c r="AD38" s="27">
        <v>1</v>
      </c>
      <c r="AE38" s="28">
        <v>1</v>
      </c>
      <c r="AF38" s="27">
        <v>0</v>
      </c>
      <c r="AG38" s="27">
        <v>0</v>
      </c>
      <c r="AH38" s="27">
        <v>0</v>
      </c>
      <c r="AI38" s="28">
        <v>0</v>
      </c>
      <c r="AJ38" s="28">
        <v>1</v>
      </c>
    </row>
    <row r="39" spans="1:36" ht="213.75" customHeight="1" thickBot="1" x14ac:dyDescent="0.25">
      <c r="A39" s="582"/>
      <c r="B39" s="578"/>
      <c r="C39" s="89" t="s">
        <v>514</v>
      </c>
      <c r="D39" s="89" t="s">
        <v>83</v>
      </c>
      <c r="E39" s="123">
        <v>1</v>
      </c>
      <c r="F39" s="124" t="s">
        <v>108</v>
      </c>
      <c r="G39" s="121" t="s">
        <v>515</v>
      </c>
      <c r="H39" s="125">
        <v>0</v>
      </c>
      <c r="I39" s="125">
        <v>0</v>
      </c>
      <c r="J39" s="125">
        <v>0</v>
      </c>
      <c r="K39" s="125">
        <f>+AI37</f>
        <v>1</v>
      </c>
      <c r="L39" s="580"/>
      <c r="M39" s="159" t="s">
        <v>512</v>
      </c>
      <c r="N39" s="127" t="s">
        <v>424</v>
      </c>
      <c r="O39" s="160" t="s">
        <v>513</v>
      </c>
      <c r="P39" s="84"/>
      <c r="Q39" s="14"/>
      <c r="R39" s="581"/>
      <c r="S39" s="21" t="s">
        <v>514</v>
      </c>
      <c r="T39" s="27">
        <v>0</v>
      </c>
      <c r="U39" s="27">
        <v>0</v>
      </c>
      <c r="V39" s="27">
        <v>0</v>
      </c>
      <c r="W39" s="28">
        <f t="shared" ref="W39" si="25">+IF($D40="Porcentaje",IF(AND(T39&lt;&gt;"",U39="",V39=""),T39,IF(AND(T39&lt;&gt;"",U39&lt;&gt;"",V39=""),U39,IF(AND(T39&lt;&gt;"",U39&lt;&gt;"",V39&lt;&gt;""),V39,0))),SUM(T39:V39))</f>
        <v>0</v>
      </c>
      <c r="X39" s="27">
        <v>0</v>
      </c>
      <c r="Y39" s="27">
        <v>0</v>
      </c>
      <c r="Z39" s="153">
        <v>0</v>
      </c>
      <c r="AA39" s="28">
        <f ca="1">+IF($D40="Porcentaje",IF(AND(X39&lt;&gt;"",Y39="",AB39=""),X39,IF(AND(X39&lt;&gt;"",Y39&lt;&gt;"",AB39=""),Y39,IF(AND(X39&lt;&gt;"",Y39&lt;&gt;"",AB39&lt;&gt;""),AB39,0))),SUM(X39:AB39))</f>
        <v>0</v>
      </c>
      <c r="AB39" s="158">
        <v>0</v>
      </c>
      <c r="AC39" s="158">
        <v>0</v>
      </c>
      <c r="AD39" s="27">
        <v>0</v>
      </c>
      <c r="AE39" s="28">
        <v>0</v>
      </c>
      <c r="AF39" s="27">
        <v>0</v>
      </c>
      <c r="AG39" s="27">
        <v>0</v>
      </c>
      <c r="AH39" s="27">
        <v>1</v>
      </c>
      <c r="AI39" s="28">
        <v>1</v>
      </c>
      <c r="AJ39" s="130">
        <v>1</v>
      </c>
    </row>
    <row r="40" spans="1:36" ht="137.44999999999999" customHeight="1" thickBot="1" x14ac:dyDescent="0.25">
      <c r="A40" s="582"/>
      <c r="B40" s="578" t="s">
        <v>516</v>
      </c>
      <c r="C40" s="89" t="s">
        <v>517</v>
      </c>
      <c r="D40" s="89" t="s">
        <v>83</v>
      </c>
      <c r="E40" s="123">
        <v>1</v>
      </c>
      <c r="F40" s="124" t="s">
        <v>108</v>
      </c>
      <c r="G40" s="121" t="s">
        <v>518</v>
      </c>
      <c r="H40" s="125">
        <v>1</v>
      </c>
      <c r="I40" s="140">
        <v>0</v>
      </c>
      <c r="J40" s="125">
        <v>0</v>
      </c>
      <c r="K40" s="125">
        <f>+AI36</f>
        <v>0</v>
      </c>
      <c r="L40" s="579">
        <v>2140898.4912701324</v>
      </c>
      <c r="M40" s="126" t="s">
        <v>423</v>
      </c>
      <c r="N40" s="127" t="s">
        <v>497</v>
      </c>
      <c r="O40" s="127" t="s">
        <v>519</v>
      </c>
      <c r="P40" s="84"/>
      <c r="Q40" s="14"/>
      <c r="R40" s="581" t="s">
        <v>516</v>
      </c>
      <c r="S40" s="21" t="s">
        <v>517</v>
      </c>
      <c r="T40" s="27">
        <v>1</v>
      </c>
      <c r="U40" s="27">
        <v>0</v>
      </c>
      <c r="V40" s="27">
        <v>0</v>
      </c>
      <c r="W40" s="28">
        <f>+IF($D42="Porcentaje",IF(AND(T40&lt;&gt;"",U40="",V40=""),T40,IF(AND(T40&lt;&gt;"",U40&lt;&gt;"",V40=""),U40,IF(AND(T40&lt;&gt;"",U40&lt;&gt;"",V40&lt;&gt;""),V40,0))),SUM(T40:V40))</f>
        <v>1</v>
      </c>
      <c r="X40" s="27">
        <v>0</v>
      </c>
      <c r="Y40" s="27">
        <v>0</v>
      </c>
      <c r="Z40" s="27">
        <v>0</v>
      </c>
      <c r="AA40" s="28">
        <f>+IF($D42="Porcentaje",IF(AND(X40&lt;&gt;"",Y40="",Z40=""),X40,IF(AND(X40&lt;&gt;"",Y40&lt;&gt;"",Z40=""),Y40,IF(AND(X40&lt;&gt;"",Y40&lt;&gt;"",Z40&lt;&gt;""),Z40,0))),SUM(X40:Z40))</f>
        <v>0</v>
      </c>
      <c r="AB40" s="27">
        <v>0</v>
      </c>
      <c r="AC40" s="27">
        <v>0</v>
      </c>
      <c r="AD40" s="27">
        <v>0</v>
      </c>
      <c r="AE40" s="28">
        <f t="shared" ref="AE40:AE41" si="26">+IF($D42="Porcentaje",IF(AND(AB40&lt;&gt;"",AC40="",AD40=""),AB40,IF(AND(AB40&lt;&gt;"",AC40&lt;&gt;"",AD40=""),AC40,IF(AND(AB40&lt;&gt;"",AC40&lt;&gt;"",AD40&lt;&gt;""),AD40,0))),SUM(AB40:AD40))</f>
        <v>0</v>
      </c>
      <c r="AF40" s="27">
        <v>0</v>
      </c>
      <c r="AG40" s="27">
        <v>0</v>
      </c>
      <c r="AH40" s="27">
        <v>0</v>
      </c>
      <c r="AI40" s="28">
        <f>+IF($D42="Porcentaje",IF(AND(AF40&lt;&gt;"",AG40="",AH40=""),AF40,IF(AND(AF40&lt;&gt;"",AG40&lt;&gt;"",AH40=""),AG40,IF(AND(AF40&lt;&gt;"",AG40&lt;&gt;"",AH40&lt;&gt;""),AH40,0))),SUM(AF40:AH40))</f>
        <v>0</v>
      </c>
      <c r="AJ40" s="28">
        <v>1</v>
      </c>
    </row>
    <row r="41" spans="1:36" ht="86.25" customHeight="1" thickBot="1" x14ac:dyDescent="0.25">
      <c r="A41" s="582"/>
      <c r="B41" s="578"/>
      <c r="C41" s="89" t="s">
        <v>520</v>
      </c>
      <c r="D41" s="89" t="s">
        <v>158</v>
      </c>
      <c r="E41" s="131">
        <v>1</v>
      </c>
      <c r="F41" s="124" t="s">
        <v>108</v>
      </c>
      <c r="G41" s="121" t="s">
        <v>521</v>
      </c>
      <c r="H41" s="132">
        <v>0</v>
      </c>
      <c r="I41" s="132">
        <v>0.4</v>
      </c>
      <c r="J41" s="132">
        <v>0.6</v>
      </c>
      <c r="K41" s="132">
        <v>0</v>
      </c>
      <c r="L41" s="580"/>
      <c r="M41" s="126" t="s">
        <v>423</v>
      </c>
      <c r="N41" s="127" t="s">
        <v>424</v>
      </c>
      <c r="O41" s="127" t="s">
        <v>519</v>
      </c>
      <c r="P41" s="84"/>
      <c r="R41" s="581"/>
      <c r="S41" s="21" t="s">
        <v>520</v>
      </c>
      <c r="T41" s="161">
        <v>0</v>
      </c>
      <c r="U41" s="133">
        <v>0</v>
      </c>
      <c r="V41" s="133">
        <v>0</v>
      </c>
      <c r="W41" s="40">
        <f>+IF($D43="Porcentaje",IF(AND(T41&lt;&gt;"",U41="",V41=""),T41,IF(AND(T41&lt;&gt;"",U41&lt;&gt;"",V41=""),U41,IF(AND(T41&lt;&gt;"",U41&lt;&gt;"",V41&lt;&gt;""),V41,0))),SUM(T41:V41))</f>
        <v>0</v>
      </c>
      <c r="X41" s="133">
        <v>0.4</v>
      </c>
      <c r="Y41" s="133">
        <v>0</v>
      </c>
      <c r="Z41" s="133">
        <v>0</v>
      </c>
      <c r="AA41" s="40">
        <f>+IF($D43="Porcentaje",IF(AND(X41&lt;&gt;"",Y41="",Z41=""),X41,IF(AND(X41&lt;&gt;"",Y41&lt;&gt;"",Z41=""),Y41,IF(AND(X41&lt;&gt;"",Y41&lt;&gt;"",Z41&lt;&gt;""),Z41,0))),SUM(X41:Z41))</f>
        <v>0.4</v>
      </c>
      <c r="AB41" s="133">
        <v>0.6</v>
      </c>
      <c r="AC41" s="133">
        <v>0</v>
      </c>
      <c r="AD41" s="133">
        <v>0</v>
      </c>
      <c r="AE41" s="40">
        <f t="shared" si="26"/>
        <v>0.6</v>
      </c>
      <c r="AF41" s="133">
        <v>0</v>
      </c>
      <c r="AG41" s="133">
        <v>0</v>
      </c>
      <c r="AH41" s="133">
        <v>0</v>
      </c>
      <c r="AI41" s="40">
        <f>+IF($D43="Porcentaje",IF(AND(AF41&lt;&gt;"",AG41="",AH41=""),AF41,IF(AND(AF41&lt;&gt;"",AG41&lt;&gt;"",AH41=""),AG41,IF(AND(AF41&lt;&gt;"",AG41&lt;&gt;"",AH41&lt;&gt;""),AH41,0))),SUM(AF41:AH41))</f>
        <v>0</v>
      </c>
      <c r="AJ41" s="40">
        <v>1</v>
      </c>
    </row>
    <row r="42" spans="1:36" ht="15.75" x14ac:dyDescent="0.2">
      <c r="E42" s="57"/>
      <c r="H42" s="57"/>
      <c r="I42" s="57"/>
      <c r="J42" s="57"/>
      <c r="K42" s="162"/>
      <c r="L42" s="163"/>
      <c r="T42" s="57"/>
      <c r="U42" s="57"/>
      <c r="V42" s="57"/>
      <c r="W42" s="57"/>
      <c r="X42" s="57"/>
      <c r="Y42" s="57"/>
      <c r="Z42" s="57"/>
      <c r="AA42" s="57"/>
      <c r="AB42" s="57"/>
      <c r="AC42" s="57"/>
      <c r="AD42" s="57"/>
      <c r="AE42" s="57"/>
      <c r="AF42" s="57"/>
      <c r="AG42" s="57"/>
      <c r="AH42" s="57"/>
      <c r="AI42" s="57"/>
      <c r="AJ42" s="57"/>
    </row>
    <row r="43" spans="1:36" x14ac:dyDescent="0.2">
      <c r="E43" s="57"/>
      <c r="H43" s="57"/>
      <c r="I43" s="57"/>
      <c r="J43" s="57"/>
      <c r="K43" s="57"/>
      <c r="L43" s="57"/>
      <c r="T43" s="57"/>
      <c r="U43" s="57"/>
      <c r="V43" s="57"/>
      <c r="W43" s="57"/>
      <c r="X43" s="57"/>
      <c r="Y43" s="57"/>
      <c r="Z43" s="57"/>
      <c r="AA43" s="57"/>
      <c r="AB43" s="57"/>
      <c r="AC43" s="57"/>
      <c r="AD43" s="57"/>
      <c r="AE43" s="57"/>
      <c r="AF43" s="57"/>
      <c r="AG43" s="57"/>
      <c r="AH43" s="57"/>
      <c r="AI43" s="57"/>
      <c r="AJ43" s="57"/>
    </row>
    <row r="44" spans="1:36" x14ac:dyDescent="0.2">
      <c r="E44" s="57"/>
      <c r="H44" s="57"/>
      <c r="I44" s="57"/>
      <c r="J44" s="57"/>
      <c r="K44" s="57"/>
      <c r="L44" s="57"/>
    </row>
  </sheetData>
  <mergeCells count="61">
    <mergeCell ref="P13:P14"/>
    <mergeCell ref="R13:S13"/>
    <mergeCell ref="A9:P10"/>
    <mergeCell ref="A11:P12"/>
    <mergeCell ref="R11:AJ12"/>
    <mergeCell ref="A13:A14"/>
    <mergeCell ref="B13:F13"/>
    <mergeCell ref="AF13:AI13"/>
    <mergeCell ref="AJ13:AJ14"/>
    <mergeCell ref="T13:W13"/>
    <mergeCell ref="G13:G14"/>
    <mergeCell ref="H13:K13"/>
    <mergeCell ref="L13:L14"/>
    <mergeCell ref="M13:M14"/>
    <mergeCell ref="N13:N14"/>
    <mergeCell ref="X13:AA13"/>
    <mergeCell ref="A8:P8"/>
    <mergeCell ref="A5:P5"/>
    <mergeCell ref="A6:E6"/>
    <mergeCell ref="F6:J6"/>
    <mergeCell ref="K6:P6"/>
    <mergeCell ref="A7:P7"/>
    <mergeCell ref="R25:R26"/>
    <mergeCell ref="A15:A18"/>
    <mergeCell ref="B15:B18"/>
    <mergeCell ref="L15:L18"/>
    <mergeCell ref="R15:R16"/>
    <mergeCell ref="A19:A20"/>
    <mergeCell ref="A21:A26"/>
    <mergeCell ref="AB13:AE13"/>
    <mergeCell ref="O13:O14"/>
    <mergeCell ref="R27:R28"/>
    <mergeCell ref="B29:B30"/>
    <mergeCell ref="L29:L30"/>
    <mergeCell ref="B19:B20"/>
    <mergeCell ref="L19:L20"/>
    <mergeCell ref="R19:R20"/>
    <mergeCell ref="B21:B22"/>
    <mergeCell ref="L21:L22"/>
    <mergeCell ref="R21:R22"/>
    <mergeCell ref="B23:B24"/>
    <mergeCell ref="L23:L24"/>
    <mergeCell ref="R23:R24"/>
    <mergeCell ref="B25:B26"/>
    <mergeCell ref="L25:L26"/>
    <mergeCell ref="B40:B41"/>
    <mergeCell ref="L40:L41"/>
    <mergeCell ref="R40:R41"/>
    <mergeCell ref="R29:R30"/>
    <mergeCell ref="A31:A41"/>
    <mergeCell ref="B31:B37"/>
    <mergeCell ref="L31:L37"/>
    <mergeCell ref="R31:R32"/>
    <mergeCell ref="R34:R35"/>
    <mergeCell ref="R36:R37"/>
    <mergeCell ref="B38:B39"/>
    <mergeCell ref="L38:L39"/>
    <mergeCell ref="R38:R39"/>
    <mergeCell ref="A27:A30"/>
    <mergeCell ref="B27:B28"/>
    <mergeCell ref="L27:L28"/>
  </mergeCells>
  <dataValidations count="2">
    <dataValidation type="list" allowBlank="1" showInputMessage="1" showErrorMessage="1" sqref="F15:F41" xr:uid="{5C4DA9AF-5B52-496A-B1AD-FD81F08B9C5E}">
      <formula1>"A,B,C"</formula1>
    </dataValidation>
    <dataValidation type="list" allowBlank="1" showInputMessage="1" showErrorMessage="1" sqref="D15:D41" xr:uid="{9FEC03B5-463B-452A-960F-9843DCA2EB6D}">
      <formula1>"Unidad,Porcentaje,Monetario"</formula1>
    </dataValidation>
  </dataValidations>
  <pageMargins left="0.7" right="7.9899999999999999E-2" top="0.26379999999999998" bottom="0.27360000000000001" header="0.37009999999999998" footer="0.37990000000000002"/>
  <pageSetup paperSize="5" scale="37" fitToHeight="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F7279-6146-49FF-B28F-144112865180}">
  <sheetPr codeName="Hoja27">
    <pageSetUpPr fitToPage="1"/>
  </sheetPr>
  <dimension ref="A1:AMJ29"/>
  <sheetViews>
    <sheetView showGridLines="0" zoomScale="70" zoomScaleNormal="70" zoomScaleSheetLayoutView="20" workbookViewId="0"/>
  </sheetViews>
  <sheetFormatPr baseColWidth="10" defaultColWidth="12.5703125" defaultRowHeight="15" x14ac:dyDescent="0.2"/>
  <cols>
    <col min="1" max="1" width="29.28515625" style="166" customWidth="1"/>
    <col min="2" max="2" width="40.42578125" style="166" customWidth="1"/>
    <col min="3" max="4" width="29.28515625" style="166" customWidth="1"/>
    <col min="5" max="6" width="22" style="166" customWidth="1"/>
    <col min="7" max="7" width="45.5703125" style="166" customWidth="1"/>
    <col min="8" max="11" width="17.85546875" style="166" customWidth="1"/>
    <col min="12" max="12" width="30.85546875" style="166" bestFit="1" customWidth="1"/>
    <col min="13" max="13" width="25.28515625" style="166" customWidth="1"/>
    <col min="14" max="14" width="31.140625" style="166" customWidth="1"/>
    <col min="15" max="16" width="36.28515625" style="166" customWidth="1"/>
    <col min="17" max="17" width="12.140625" style="165" customWidth="1"/>
    <col min="18" max="18" width="27.28515625" style="166" customWidth="1"/>
    <col min="19" max="19" width="28.5703125" style="166" customWidth="1"/>
    <col min="20" max="29" width="13.5703125" style="166" customWidth="1"/>
    <col min="30" max="30" width="14.140625" style="166" customWidth="1"/>
    <col min="31" max="31" width="15.7109375" style="166" customWidth="1"/>
    <col min="32" max="33" width="13.5703125" style="166" customWidth="1"/>
    <col min="34" max="34" width="15.7109375" style="166" customWidth="1"/>
    <col min="35" max="37" width="13.5703125" style="166" customWidth="1"/>
    <col min="38" max="1024" width="12.140625" style="166" customWidth="1"/>
    <col min="1025" max="1025" width="12.5703125" style="165" customWidth="1"/>
    <col min="1026" max="16384" width="12.5703125" style="165"/>
  </cols>
  <sheetData>
    <row r="1" spans="1:1024" ht="26.25" customHeight="1" x14ac:dyDescent="0.2">
      <c r="A1" s="164"/>
      <c r="B1" s="164"/>
      <c r="C1" s="164"/>
      <c r="D1" s="164"/>
      <c r="E1" s="164"/>
      <c r="F1" s="164"/>
      <c r="G1" s="164"/>
      <c r="H1" s="164"/>
      <c r="I1" s="164"/>
      <c r="J1" s="164"/>
      <c r="K1" s="164"/>
      <c r="L1" s="164"/>
      <c r="M1" s="164"/>
      <c r="N1" s="164"/>
      <c r="O1" s="164"/>
      <c r="P1" s="164"/>
    </row>
    <row r="2" spans="1:1024" ht="28.5" customHeight="1" x14ac:dyDescent="0.2">
      <c r="A2" s="164"/>
      <c r="B2" s="164"/>
      <c r="C2" s="164"/>
      <c r="D2" s="164"/>
      <c r="E2" s="164"/>
      <c r="F2" s="164"/>
      <c r="G2" s="164"/>
      <c r="H2" s="164"/>
      <c r="I2" s="164"/>
      <c r="J2" s="164"/>
      <c r="K2" s="164"/>
      <c r="L2" s="164"/>
      <c r="M2" s="164"/>
      <c r="N2" s="164"/>
      <c r="O2" s="164"/>
      <c r="P2" s="164"/>
    </row>
    <row r="3" spans="1:1024" ht="15.75" x14ac:dyDescent="0.2">
      <c r="A3" s="164"/>
      <c r="B3" s="164"/>
      <c r="C3" s="164"/>
      <c r="D3" s="164"/>
      <c r="E3" s="164"/>
      <c r="F3" s="164"/>
      <c r="G3" s="164"/>
      <c r="H3" s="164"/>
      <c r="I3" s="164"/>
      <c r="J3" s="164"/>
      <c r="K3" s="164"/>
      <c r="L3" s="164"/>
      <c r="M3" s="164"/>
      <c r="N3" s="164"/>
      <c r="O3" s="164"/>
      <c r="P3" s="164"/>
    </row>
    <row r="4" spans="1:1024" ht="48.75" customHeight="1" thickBot="1" x14ac:dyDescent="0.25">
      <c r="A4" s="164"/>
      <c r="B4" s="164"/>
      <c r="C4" s="164"/>
      <c r="D4" s="164"/>
      <c r="E4" s="164"/>
      <c r="F4" s="164"/>
      <c r="G4" s="164"/>
      <c r="H4" s="164"/>
      <c r="I4" s="164"/>
      <c r="J4" s="164"/>
      <c r="K4" s="164"/>
      <c r="L4" s="164"/>
      <c r="M4" s="164"/>
      <c r="N4" s="164"/>
      <c r="O4" s="164"/>
      <c r="P4" s="164"/>
    </row>
    <row r="5" spans="1:1024" s="167" customFormat="1" ht="27" thickBot="1" x14ac:dyDescent="0.25">
      <c r="A5" s="627" t="s">
        <v>32</v>
      </c>
      <c r="B5" s="628"/>
      <c r="C5" s="628"/>
      <c r="D5" s="628"/>
      <c r="E5" s="629"/>
      <c r="F5" s="628"/>
      <c r="G5" s="628"/>
      <c r="H5" s="629"/>
      <c r="I5" s="629"/>
      <c r="J5" s="629"/>
      <c r="K5" s="629"/>
      <c r="L5" s="629"/>
      <c r="M5" s="628"/>
      <c r="N5" s="628"/>
      <c r="O5" s="628"/>
      <c r="P5" s="630"/>
      <c r="Q5" s="165"/>
    </row>
    <row r="6" spans="1:1024" s="167" customFormat="1" ht="134.25" customHeight="1" thickBot="1" x14ac:dyDescent="0.25">
      <c r="A6" s="631" t="s">
        <v>33</v>
      </c>
      <c r="B6" s="631"/>
      <c r="C6" s="631"/>
      <c r="D6" s="631"/>
      <c r="E6" s="632"/>
      <c r="F6" s="631" t="s">
        <v>34</v>
      </c>
      <c r="G6" s="631"/>
      <c r="H6" s="632"/>
      <c r="I6" s="632"/>
      <c r="J6" s="632"/>
      <c r="K6" s="633" t="s">
        <v>35</v>
      </c>
      <c r="L6" s="634"/>
      <c r="M6" s="635"/>
      <c r="N6" s="635"/>
      <c r="O6" s="635"/>
      <c r="P6" s="636"/>
      <c r="Q6" s="165"/>
    </row>
    <row r="7" spans="1:1024" ht="27" thickBot="1" x14ac:dyDescent="0.25">
      <c r="A7" s="637" t="s">
        <v>36</v>
      </c>
      <c r="B7" s="638"/>
      <c r="C7" s="638"/>
      <c r="D7" s="638"/>
      <c r="E7" s="639"/>
      <c r="F7" s="638"/>
      <c r="G7" s="638"/>
      <c r="H7" s="639"/>
      <c r="I7" s="639"/>
      <c r="J7" s="639"/>
      <c r="K7" s="639"/>
      <c r="L7" s="639"/>
      <c r="M7" s="638"/>
      <c r="N7" s="638"/>
      <c r="O7" s="638"/>
      <c r="P7" s="640"/>
    </row>
    <row r="8" spans="1:1024" s="168" customFormat="1" ht="23.25" customHeight="1" x14ac:dyDescent="0.2">
      <c r="A8" s="623" t="s">
        <v>522</v>
      </c>
      <c r="B8" s="624"/>
      <c r="C8" s="624"/>
      <c r="D8" s="624"/>
      <c r="E8" s="625"/>
      <c r="F8" s="624"/>
      <c r="G8" s="624"/>
      <c r="H8" s="625"/>
      <c r="I8" s="625"/>
      <c r="J8" s="625"/>
      <c r="K8" s="625"/>
      <c r="L8" s="625"/>
      <c r="M8" s="624"/>
      <c r="N8" s="624"/>
      <c r="O8" s="624"/>
      <c r="P8" s="626"/>
      <c r="Q8" s="165"/>
    </row>
    <row r="9" spans="1:1024" s="168" customFormat="1" ht="20.100000000000001" customHeight="1" x14ac:dyDescent="0.2">
      <c r="A9" s="603" t="s">
        <v>38</v>
      </c>
      <c r="B9" s="604"/>
      <c r="C9" s="604"/>
      <c r="D9" s="604"/>
      <c r="E9" s="605"/>
      <c r="F9" s="604"/>
      <c r="G9" s="604"/>
      <c r="H9" s="605"/>
      <c r="I9" s="605"/>
      <c r="J9" s="605"/>
      <c r="K9" s="605"/>
      <c r="L9" s="605"/>
      <c r="M9" s="604"/>
      <c r="N9" s="604"/>
      <c r="O9" s="604"/>
      <c r="P9" s="606"/>
      <c r="Q9" s="165"/>
    </row>
    <row r="10" spans="1:1024" s="168" customFormat="1" ht="20.100000000000001" customHeight="1" thickBot="1" x14ac:dyDescent="0.25">
      <c r="A10" s="603"/>
      <c r="B10" s="604"/>
      <c r="C10" s="604"/>
      <c r="D10" s="604"/>
      <c r="E10" s="605"/>
      <c r="F10" s="604"/>
      <c r="G10" s="604"/>
      <c r="H10" s="605"/>
      <c r="I10" s="605"/>
      <c r="J10" s="605"/>
      <c r="K10" s="605"/>
      <c r="L10" s="605"/>
      <c r="M10" s="604"/>
      <c r="N10" s="604"/>
      <c r="O10" s="604"/>
      <c r="P10" s="606"/>
      <c r="Q10" s="165"/>
    </row>
    <row r="11" spans="1:1024" s="168" customFormat="1" ht="14.45" customHeight="1" x14ac:dyDescent="0.2">
      <c r="A11" s="603" t="s">
        <v>39</v>
      </c>
      <c r="B11" s="604"/>
      <c r="C11" s="604"/>
      <c r="D11" s="604"/>
      <c r="E11" s="605"/>
      <c r="F11" s="604"/>
      <c r="G11" s="604"/>
      <c r="H11" s="605"/>
      <c r="I11" s="605"/>
      <c r="J11" s="605"/>
      <c r="K11" s="605"/>
      <c r="L11" s="605"/>
      <c r="M11" s="604"/>
      <c r="N11" s="604"/>
      <c r="O11" s="604"/>
      <c r="P11" s="606"/>
      <c r="Q11" s="165"/>
      <c r="R11" s="611" t="s">
        <v>40</v>
      </c>
      <c r="S11" s="612"/>
      <c r="T11" s="613"/>
      <c r="U11" s="613"/>
      <c r="V11" s="613"/>
      <c r="W11" s="613"/>
      <c r="X11" s="613"/>
      <c r="Y11" s="613"/>
      <c r="Z11" s="613"/>
      <c r="AA11" s="613"/>
      <c r="AB11" s="613"/>
      <c r="AC11" s="613"/>
      <c r="AD11" s="613"/>
      <c r="AE11" s="613"/>
      <c r="AF11" s="613"/>
      <c r="AG11" s="613"/>
      <c r="AH11" s="613"/>
      <c r="AI11" s="613"/>
      <c r="AJ11" s="614"/>
      <c r="AK11" s="169"/>
    </row>
    <row r="12" spans="1:1024" s="168" customFormat="1" ht="15" customHeight="1" thickBot="1" x14ac:dyDescent="0.25">
      <c r="A12" s="607"/>
      <c r="B12" s="608"/>
      <c r="C12" s="608"/>
      <c r="D12" s="608"/>
      <c r="E12" s="609"/>
      <c r="F12" s="608"/>
      <c r="G12" s="608"/>
      <c r="H12" s="609"/>
      <c r="I12" s="609"/>
      <c r="J12" s="609"/>
      <c r="K12" s="609"/>
      <c r="L12" s="609"/>
      <c r="M12" s="608"/>
      <c r="N12" s="608"/>
      <c r="O12" s="608"/>
      <c r="P12" s="610"/>
      <c r="Q12" s="165"/>
      <c r="R12" s="615"/>
      <c r="S12" s="616"/>
      <c r="T12" s="617"/>
      <c r="U12" s="617"/>
      <c r="V12" s="617"/>
      <c r="W12" s="617"/>
      <c r="X12" s="617"/>
      <c r="Y12" s="617"/>
      <c r="Z12" s="617"/>
      <c r="AA12" s="617"/>
      <c r="AB12" s="617"/>
      <c r="AC12" s="617"/>
      <c r="AD12" s="617"/>
      <c r="AE12" s="617"/>
      <c r="AF12" s="617"/>
      <c r="AG12" s="617"/>
      <c r="AH12" s="617"/>
      <c r="AI12" s="617"/>
      <c r="AJ12" s="618"/>
      <c r="AK12" s="169"/>
    </row>
    <row r="13" spans="1:1024" ht="16.5" thickBot="1" x14ac:dyDescent="0.25">
      <c r="A13" s="598" t="s">
        <v>41</v>
      </c>
      <c r="B13" s="598" t="s">
        <v>42</v>
      </c>
      <c r="C13" s="598"/>
      <c r="D13" s="598"/>
      <c r="E13" s="619"/>
      <c r="F13" s="598"/>
      <c r="G13" s="598" t="s">
        <v>43</v>
      </c>
      <c r="H13" s="619" t="s">
        <v>44</v>
      </c>
      <c r="I13" s="619"/>
      <c r="J13" s="619"/>
      <c r="K13" s="619"/>
      <c r="L13" s="620" t="s">
        <v>45</v>
      </c>
      <c r="M13" s="598" t="s">
        <v>46</v>
      </c>
      <c r="N13" s="598" t="s">
        <v>47</v>
      </c>
      <c r="O13" s="598" t="s">
        <v>48</v>
      </c>
      <c r="P13" s="599" t="s">
        <v>49</v>
      </c>
      <c r="Q13" s="170"/>
      <c r="R13" s="601" t="s">
        <v>42</v>
      </c>
      <c r="S13" s="601"/>
      <c r="T13" s="602" t="s">
        <v>50</v>
      </c>
      <c r="U13" s="602"/>
      <c r="V13" s="602"/>
      <c r="W13" s="602"/>
      <c r="X13" s="602" t="s">
        <v>51</v>
      </c>
      <c r="Y13" s="602"/>
      <c r="Z13" s="602"/>
      <c r="AA13" s="602"/>
      <c r="AB13" s="602" t="s">
        <v>52</v>
      </c>
      <c r="AC13" s="602"/>
      <c r="AD13" s="602"/>
      <c r="AE13" s="602"/>
      <c r="AF13" s="602" t="s">
        <v>53</v>
      </c>
      <c r="AG13" s="602"/>
      <c r="AH13" s="602"/>
      <c r="AI13" s="602"/>
      <c r="AJ13" s="622" t="s">
        <v>54</v>
      </c>
      <c r="AK13" s="164"/>
      <c r="AL13" s="164"/>
      <c r="AM13" s="164"/>
      <c r="AN13" s="164"/>
      <c r="AO13" s="164"/>
      <c r="AP13" s="164"/>
      <c r="AQ13" s="164"/>
      <c r="AR13" s="164"/>
      <c r="AS13" s="164"/>
      <c r="AT13" s="164"/>
      <c r="AU13" s="164"/>
      <c r="AMJ13" s="165"/>
    </row>
    <row r="14" spans="1:1024" s="168" customFormat="1" ht="32.25" thickBot="1" x14ac:dyDescent="0.25">
      <c r="A14" s="599"/>
      <c r="B14" s="173" t="s">
        <v>55</v>
      </c>
      <c r="C14" s="173" t="s">
        <v>56</v>
      </c>
      <c r="D14" s="173" t="s">
        <v>57</v>
      </c>
      <c r="E14" s="174" t="s">
        <v>58</v>
      </c>
      <c r="F14" s="173" t="s">
        <v>59</v>
      </c>
      <c r="G14" s="599"/>
      <c r="H14" s="174" t="s">
        <v>60</v>
      </c>
      <c r="I14" s="174" t="s">
        <v>61</v>
      </c>
      <c r="J14" s="174" t="s">
        <v>62</v>
      </c>
      <c r="K14" s="174" t="s">
        <v>63</v>
      </c>
      <c r="L14" s="621"/>
      <c r="M14" s="599"/>
      <c r="N14" s="599"/>
      <c r="O14" s="599"/>
      <c r="P14" s="600"/>
      <c r="Q14" s="170"/>
      <c r="R14" s="171" t="s">
        <v>55</v>
      </c>
      <c r="S14" s="171" t="s">
        <v>56</v>
      </c>
      <c r="T14" s="175" t="s">
        <v>64</v>
      </c>
      <c r="U14" s="175" t="s">
        <v>65</v>
      </c>
      <c r="V14" s="175" t="s">
        <v>66</v>
      </c>
      <c r="W14" s="172" t="s">
        <v>67</v>
      </c>
      <c r="X14" s="175" t="s">
        <v>68</v>
      </c>
      <c r="Y14" s="175" t="s">
        <v>69</v>
      </c>
      <c r="Z14" s="175" t="s">
        <v>70</v>
      </c>
      <c r="AA14" s="172" t="s">
        <v>71</v>
      </c>
      <c r="AB14" s="175" t="s">
        <v>72</v>
      </c>
      <c r="AC14" s="175" t="s">
        <v>73</v>
      </c>
      <c r="AD14" s="175" t="s">
        <v>74</v>
      </c>
      <c r="AE14" s="172" t="s">
        <v>75</v>
      </c>
      <c r="AF14" s="175" t="s">
        <v>76</v>
      </c>
      <c r="AG14" s="175" t="s">
        <v>77</v>
      </c>
      <c r="AH14" s="175" t="s">
        <v>78</v>
      </c>
      <c r="AI14" s="172" t="s">
        <v>79</v>
      </c>
      <c r="AJ14" s="622"/>
      <c r="AK14" s="176"/>
      <c r="AL14" s="176"/>
      <c r="AM14" s="176"/>
      <c r="AN14" s="176"/>
      <c r="AO14" s="176"/>
      <c r="AP14" s="176"/>
      <c r="AQ14" s="176"/>
      <c r="AR14" s="176"/>
      <c r="AS14" s="176"/>
      <c r="AT14" s="176"/>
      <c r="AU14" s="176"/>
    </row>
    <row r="15" spans="1:1024" s="168" customFormat="1" ht="82.5" customHeight="1" thickBot="1" x14ac:dyDescent="0.3">
      <c r="A15" s="595" t="s">
        <v>523</v>
      </c>
      <c r="B15" s="177" t="s">
        <v>524</v>
      </c>
      <c r="C15" s="177" t="s">
        <v>525</v>
      </c>
      <c r="D15" s="178" t="s">
        <v>158</v>
      </c>
      <c r="E15" s="179">
        <f>+AJ15</f>
        <v>1</v>
      </c>
      <c r="F15" s="180" t="s">
        <v>84</v>
      </c>
      <c r="G15" s="181" t="s">
        <v>526</v>
      </c>
      <c r="H15" s="182">
        <f>+W15</f>
        <v>1</v>
      </c>
      <c r="I15" s="182">
        <f>+AA15</f>
        <v>1</v>
      </c>
      <c r="J15" s="182">
        <f>+AE15</f>
        <v>1</v>
      </c>
      <c r="K15" s="182">
        <f>+AI15</f>
        <v>1</v>
      </c>
      <c r="L15" s="183">
        <v>1882812.3874462682</v>
      </c>
      <c r="M15" s="184" t="s">
        <v>527</v>
      </c>
      <c r="N15" s="185" t="s">
        <v>528</v>
      </c>
      <c r="O15" s="184" t="s">
        <v>529</v>
      </c>
      <c r="P15" s="186"/>
      <c r="Q15" s="187"/>
      <c r="R15" s="177" t="s">
        <v>524</v>
      </c>
      <c r="S15" s="177" t="s">
        <v>525</v>
      </c>
      <c r="T15" s="188">
        <v>1</v>
      </c>
      <c r="U15" s="188">
        <v>1</v>
      </c>
      <c r="V15" s="188">
        <v>1</v>
      </c>
      <c r="W15" s="189">
        <f>+IF($D15="Porcentaje",IF(AND(T15&lt;&gt;"",U15="",V15=""),T15,IF(AND(T15&lt;&gt;"",U15&lt;&gt;"",V15=""),U15,IF(AND(T15&lt;&gt;"",U15&lt;&gt;"",V15&lt;&gt;""),V15,0))),SUM(T15:V15))</f>
        <v>1</v>
      </c>
      <c r="X15" s="188">
        <v>1</v>
      </c>
      <c r="Y15" s="188">
        <v>1</v>
      </c>
      <c r="Z15" s="188">
        <v>1</v>
      </c>
      <c r="AA15" s="189">
        <f>+IF($D15="Porcentaje",IF(AND(X15&lt;&gt;"",Y15="",Z15=""),X15,IF(AND(X15&lt;&gt;"",Y15&lt;&gt;"",Z15=""),Y15,IF(AND(X15&lt;&gt;"",Y15&lt;&gt;"",Z15&lt;&gt;""),Z15,0))),SUM(X15:Z15))</f>
        <v>1</v>
      </c>
      <c r="AB15" s="188">
        <v>1</v>
      </c>
      <c r="AC15" s="188">
        <v>1</v>
      </c>
      <c r="AD15" s="188">
        <v>1</v>
      </c>
      <c r="AE15" s="189">
        <f>+IF($D15="Porcentaje",IF(AND(AB15&lt;&gt;"",AC15="",AD15=""),AB15,IF(AND(AB15&lt;&gt;"",AC15&lt;&gt;"",AD15=""),AC15,IF(AND(AB15&lt;&gt;"",AC15&lt;&gt;"",AD15&lt;&gt;""),AD15,0))),SUM(AB15:AD15))</f>
        <v>1</v>
      </c>
      <c r="AF15" s="188">
        <v>1</v>
      </c>
      <c r="AG15" s="188">
        <v>1</v>
      </c>
      <c r="AH15" s="188">
        <v>1</v>
      </c>
      <c r="AI15" s="189">
        <f>+IF($D15="Porcentaje",IF(AND(AF15&lt;&gt;"",AG15="",AH15=""),AF15,IF(AND(AF15&lt;&gt;"",AG15&lt;&gt;"",AH15=""),AG15,IF(AND(AF15&lt;&gt;"",AG15&lt;&gt;"",AH15&lt;&gt;""),AH15,0))),SUM(AF15:AH15))</f>
        <v>1</v>
      </c>
      <c r="AJ15" s="189">
        <f>+IFERROR(IF(D15="Porcentaje",IF(AND(COUNT(T15:V15)&gt;=0,COUNT(X15:Z15)=0,COUNT(AB15:AD15)=0,COUNT(AF15:AH15)=0),W15,IF(AND(COUNT(T15:V15)&gt;=1,COUNT(X15:Z15)&gt;=1,COUNT(AB15:AD15)=0,COUNT(AF15:AH15)=0),AA15,IF(AND(COUNT(T15:V15)&gt;=1,COUNT(X15:Z15)&gt;=1,COUNT(AB15:AD15)&gt;=1,COUNT(AF15:AH15)=0),AE15,IF(AND(COUNT(T15:V15)&gt;=1,COUNT(X15:Z15)&gt;=1,COUNT(AB15:AD15)&gt;=1,COUNT(AF15:AH15)&gt;=1),AI15,"-")))),SUM(W15,AA15,AE15,AI15)),"-")</f>
        <v>1</v>
      </c>
      <c r="AK15" s="176"/>
      <c r="AL15" s="176"/>
      <c r="AM15" s="176"/>
      <c r="AN15" s="176"/>
      <c r="AO15" s="176"/>
      <c r="AP15" s="176"/>
      <c r="AQ15" s="176"/>
      <c r="AR15" s="176"/>
      <c r="AS15" s="176"/>
      <c r="AT15" s="176"/>
      <c r="AU15" s="176"/>
    </row>
    <row r="16" spans="1:1024" s="168" customFormat="1" ht="82.5" customHeight="1" thickBot="1" x14ac:dyDescent="0.3">
      <c r="A16" s="596"/>
      <c r="B16" s="177" t="s">
        <v>530</v>
      </c>
      <c r="C16" s="190" t="s">
        <v>525</v>
      </c>
      <c r="D16" s="191" t="s">
        <v>158</v>
      </c>
      <c r="E16" s="192">
        <f>+AJ16</f>
        <v>1</v>
      </c>
      <c r="F16" s="193" t="s">
        <v>84</v>
      </c>
      <c r="G16" s="190" t="s">
        <v>531</v>
      </c>
      <c r="H16" s="182">
        <f>+W16</f>
        <v>1</v>
      </c>
      <c r="I16" s="182">
        <f>+AA16</f>
        <v>1</v>
      </c>
      <c r="J16" s="182">
        <f>+AE16</f>
        <v>1</v>
      </c>
      <c r="K16" s="182">
        <f>+AI16</f>
        <v>1</v>
      </c>
      <c r="L16" s="183">
        <v>908590.46287663793</v>
      </c>
      <c r="M16" s="184" t="s">
        <v>527</v>
      </c>
      <c r="N16" s="185" t="s">
        <v>532</v>
      </c>
      <c r="O16" s="184" t="s">
        <v>529</v>
      </c>
      <c r="P16" s="186"/>
      <c r="Q16" s="187"/>
      <c r="R16" s="177" t="s">
        <v>530</v>
      </c>
      <c r="S16" s="190" t="s">
        <v>525</v>
      </c>
      <c r="T16" s="194">
        <v>1</v>
      </c>
      <c r="U16" s="188">
        <v>1</v>
      </c>
      <c r="V16" s="188">
        <v>1</v>
      </c>
      <c r="W16" s="189">
        <f>+IF($D16="Porcentaje",IF(AND(T16&lt;&gt;"",U16="",V16=""),T16,IF(AND(T16&lt;&gt;"",U16&lt;&gt;"",V16=""),U16,IF(AND(T16&lt;&gt;"",U16&lt;&gt;"",V16&lt;&gt;""),V16,0))),SUM(T16:V16))</f>
        <v>1</v>
      </c>
      <c r="X16" s="188">
        <v>1</v>
      </c>
      <c r="Y16" s="188">
        <v>1</v>
      </c>
      <c r="Z16" s="188">
        <v>1</v>
      </c>
      <c r="AA16" s="189">
        <f>+IF($D16="Porcentaje",IF(AND(X16&lt;&gt;"",Y16="",Z16=""),X16,IF(AND(X16&lt;&gt;"",Y16&lt;&gt;"",Z16=""),Y16,IF(AND(X16&lt;&gt;"",Y16&lt;&gt;"",Z16&lt;&gt;""),Z16,0))),SUM(X16:Z16))</f>
        <v>1</v>
      </c>
      <c r="AB16" s="188">
        <v>1</v>
      </c>
      <c r="AC16" s="188">
        <v>1</v>
      </c>
      <c r="AD16" s="188">
        <v>1</v>
      </c>
      <c r="AE16" s="189">
        <f>+IF($D16="Porcentaje",IF(AND(AB16&lt;&gt;"",AC16="",AD16=""),AB16,IF(AND(AB16&lt;&gt;"",AC16&lt;&gt;"",AD16=""),AC16,IF(AND(AB16&lt;&gt;"",AC16&lt;&gt;"",AD16&lt;&gt;""),AD16,0))),SUM(AB16:AD16))</f>
        <v>1</v>
      </c>
      <c r="AF16" s="188">
        <v>1</v>
      </c>
      <c r="AG16" s="188">
        <v>1</v>
      </c>
      <c r="AH16" s="188">
        <v>1</v>
      </c>
      <c r="AI16" s="189">
        <f>+IF($D16="Porcentaje",IF(AND(AF16&lt;&gt;"",AG16="",AH16=""),AF16,IF(AND(AF16&lt;&gt;"",AG16&lt;&gt;"",AH16=""),AG16,IF(AND(AF16&lt;&gt;"",AG16&lt;&gt;"",AH16&lt;&gt;""),AH16,0))),SUM(AF16:AH16))</f>
        <v>1</v>
      </c>
      <c r="AJ16" s="189">
        <f>+IFERROR(IF(D16="Porcentaje",IF(AND(COUNT(T16:V16)&gt;=0,COUNT(X16:Z16)=0,COUNT(AB16:AD16)=0,COUNT(AF16:AH16)=0),W16,IF(AND(COUNT(T16:V16)&gt;=1,COUNT(X16:Z16)&gt;=1,COUNT(AB16:AD16)=0,COUNT(AF16:AH16)=0),AA16,IF(AND(COUNT(T16:V16)&gt;=1,COUNT(X16:Z16)&gt;=1,COUNT(AB16:AD16)&gt;=1,COUNT(AF16:AH16)=0),AE16,IF(AND(COUNT(T16:V16)&gt;=1,COUNT(X16:Z16)&gt;=1,COUNT(AB16:AD16)&gt;=1,COUNT(AF16:AH16)&gt;=1),AI16,"-")))),SUM(W16,AA16,AE16,AI16)),"-")</f>
        <v>1</v>
      </c>
      <c r="AK16" s="176"/>
      <c r="AL16" s="176"/>
      <c r="AM16" s="176"/>
      <c r="AN16" s="176"/>
      <c r="AO16" s="176"/>
      <c r="AP16" s="176"/>
      <c r="AQ16" s="176"/>
      <c r="AR16" s="176"/>
      <c r="AS16" s="176"/>
      <c r="AT16" s="176"/>
      <c r="AU16" s="176"/>
    </row>
    <row r="17" spans="1:36" ht="102.75" customHeight="1" thickBot="1" x14ac:dyDescent="0.3">
      <c r="A17" s="596"/>
      <c r="B17" s="177" t="s">
        <v>533</v>
      </c>
      <c r="C17" s="181" t="s">
        <v>534</v>
      </c>
      <c r="D17" s="178" t="s">
        <v>158</v>
      </c>
      <c r="E17" s="179">
        <f t="shared" ref="E17:E20" si="0">+AJ17</f>
        <v>1</v>
      </c>
      <c r="F17" s="180" t="s">
        <v>84</v>
      </c>
      <c r="G17" s="181" t="s">
        <v>535</v>
      </c>
      <c r="H17" s="182">
        <f t="shared" ref="H17:H20" si="1">+W17</f>
        <v>1</v>
      </c>
      <c r="I17" s="182">
        <f t="shared" ref="I17:I20" si="2">+AA17</f>
        <v>1</v>
      </c>
      <c r="J17" s="182">
        <f t="shared" ref="J17:J20" si="3">+AE17</f>
        <v>1</v>
      </c>
      <c r="K17" s="182">
        <f t="shared" ref="K17:K20" si="4">+AI17</f>
        <v>1</v>
      </c>
      <c r="L17" s="183">
        <v>4156817.9239960331</v>
      </c>
      <c r="M17" s="184" t="s">
        <v>536</v>
      </c>
      <c r="N17" s="185" t="s">
        <v>537</v>
      </c>
      <c r="O17" s="184" t="s">
        <v>538</v>
      </c>
      <c r="P17" s="186"/>
      <c r="Q17" s="187"/>
      <c r="R17" s="177" t="s">
        <v>533</v>
      </c>
      <c r="S17" s="181" t="s">
        <v>534</v>
      </c>
      <c r="T17" s="188">
        <v>1</v>
      </c>
      <c r="U17" s="188">
        <v>1</v>
      </c>
      <c r="V17" s="188">
        <v>1</v>
      </c>
      <c r="W17" s="189">
        <f t="shared" ref="W17:W19" si="5">+IF($D17="Porcentaje",IF(AND(T17&lt;&gt;"",U17="",V17=""),T17,IF(AND(T17&lt;&gt;"",U17&lt;&gt;"",V17=""),U17,IF(AND(T17&lt;&gt;"",U17&lt;&gt;"",V17&lt;&gt;""),V17,0))),SUM(T17:V17))</f>
        <v>1</v>
      </c>
      <c r="X17" s="188">
        <v>1</v>
      </c>
      <c r="Y17" s="188">
        <v>1</v>
      </c>
      <c r="Z17" s="188">
        <v>1</v>
      </c>
      <c r="AA17" s="189">
        <f t="shared" ref="AA17:AA20" si="6">+IF($D17="Porcentaje",IF(AND(X17&lt;&gt;"",Y17="",Z17=""),X17,IF(AND(X17&lt;&gt;"",Y17&lt;&gt;"",Z17=""),Y17,IF(AND(X17&lt;&gt;"",Y17&lt;&gt;"",Z17&lt;&gt;""),Z17,0))),SUM(X17:Z17))</f>
        <v>1</v>
      </c>
      <c r="AB17" s="188">
        <v>1</v>
      </c>
      <c r="AC17" s="188">
        <v>1</v>
      </c>
      <c r="AD17" s="188">
        <v>1</v>
      </c>
      <c r="AE17" s="189">
        <f t="shared" ref="AE17:AE20" si="7">+IF($D17="Porcentaje",IF(AND(AB17&lt;&gt;"",AC17="",AD17=""),AB17,IF(AND(AB17&lt;&gt;"",AC17&lt;&gt;"",AD17=""),AC17,IF(AND(AB17&lt;&gt;"",AC17&lt;&gt;"",AD17&lt;&gt;""),AD17,0))),SUM(AB17:AD17))</f>
        <v>1</v>
      </c>
      <c r="AF17" s="188">
        <v>1</v>
      </c>
      <c r="AG17" s="188">
        <v>1</v>
      </c>
      <c r="AH17" s="188">
        <v>1</v>
      </c>
      <c r="AI17" s="189">
        <f t="shared" ref="AI17:AI20" si="8">+IF($D17="Porcentaje",IF(AND(AF17&lt;&gt;"",AG17="",AH17=""),AF17,IF(AND(AF17&lt;&gt;"",AG17&lt;&gt;"",AH17=""),AG17,IF(AND(AF17&lt;&gt;"",AG17&lt;&gt;"",AH17&lt;&gt;""),AH17,0))),SUM(AF17:AH17))</f>
        <v>1</v>
      </c>
      <c r="AJ17" s="189">
        <f t="shared" ref="AJ17:AJ20" si="9">+IFERROR(IF(D17="Porcentaje",IF(AND(COUNT(T17:V17)&gt;=0,COUNT(X17:Z17)=0,COUNT(AB17:AD17)=0,COUNT(AF17:AH17)=0),W17,IF(AND(COUNT(T17:V17)&gt;=1,COUNT(X17:Z17)&gt;=1,COUNT(AB17:AD17)=0,COUNT(AF17:AH17)=0),AA17,IF(AND(COUNT(T17:V17)&gt;=1,COUNT(X17:Z17)&gt;=1,COUNT(AB17:AD17)&gt;=1,COUNT(AF17:AH17)=0),AE17,IF(AND(COUNT(T17:V17)&gt;=1,COUNT(X17:Z17)&gt;=1,COUNT(AB17:AD17)&gt;=1,COUNT(AF17:AH17)&gt;=1),AI17,"-")))),SUM(W17,AA17,AE17,AI17)),"-")</f>
        <v>1</v>
      </c>
    </row>
    <row r="18" spans="1:36" ht="64.5" customHeight="1" thickBot="1" x14ac:dyDescent="0.3">
      <c r="A18" s="596"/>
      <c r="B18" s="177" t="s">
        <v>539</v>
      </c>
      <c r="C18" s="181" t="s">
        <v>540</v>
      </c>
      <c r="D18" s="178" t="s">
        <v>83</v>
      </c>
      <c r="E18" s="195">
        <v>2</v>
      </c>
      <c r="F18" s="196" t="s">
        <v>84</v>
      </c>
      <c r="G18" s="181" t="s">
        <v>541</v>
      </c>
      <c r="H18" s="197">
        <f t="shared" si="1"/>
        <v>0</v>
      </c>
      <c r="I18" s="197">
        <f t="shared" si="2"/>
        <v>1</v>
      </c>
      <c r="J18" s="197">
        <f t="shared" si="3"/>
        <v>0</v>
      </c>
      <c r="K18" s="197">
        <f t="shared" si="4"/>
        <v>1</v>
      </c>
      <c r="L18" s="183">
        <v>526858.57483963587</v>
      </c>
      <c r="M18" s="184" t="s">
        <v>542</v>
      </c>
      <c r="N18" s="178" t="s">
        <v>115</v>
      </c>
      <c r="O18" s="184" t="s">
        <v>543</v>
      </c>
      <c r="P18" s="186"/>
      <c r="Q18" s="187"/>
      <c r="R18" s="177" t="s">
        <v>539</v>
      </c>
      <c r="S18" s="181" t="s">
        <v>540</v>
      </c>
      <c r="T18" s="198">
        <v>0</v>
      </c>
      <c r="U18" s="198">
        <v>0</v>
      </c>
      <c r="V18" s="198">
        <v>0</v>
      </c>
      <c r="W18" s="199">
        <v>0</v>
      </c>
      <c r="X18" s="198">
        <v>1</v>
      </c>
      <c r="Y18" s="198">
        <v>0</v>
      </c>
      <c r="Z18" s="198">
        <v>0</v>
      </c>
      <c r="AA18" s="199">
        <f t="shared" si="6"/>
        <v>1</v>
      </c>
      <c r="AB18" s="198">
        <v>0</v>
      </c>
      <c r="AC18" s="198">
        <v>0</v>
      </c>
      <c r="AD18" s="198">
        <v>0</v>
      </c>
      <c r="AE18" s="199">
        <f t="shared" si="7"/>
        <v>0</v>
      </c>
      <c r="AF18" s="198">
        <v>1</v>
      </c>
      <c r="AG18" s="198">
        <v>0</v>
      </c>
      <c r="AH18" s="198">
        <v>0</v>
      </c>
      <c r="AI18" s="199">
        <f t="shared" si="8"/>
        <v>1</v>
      </c>
      <c r="AJ18" s="199">
        <v>2</v>
      </c>
    </row>
    <row r="19" spans="1:36" ht="64.5" customHeight="1" thickBot="1" x14ac:dyDescent="0.3">
      <c r="A19" s="597"/>
      <c r="B19" s="181" t="s">
        <v>544</v>
      </c>
      <c r="C19" s="181" t="s">
        <v>545</v>
      </c>
      <c r="D19" s="178" t="s">
        <v>158</v>
      </c>
      <c r="E19" s="179">
        <f t="shared" si="0"/>
        <v>1</v>
      </c>
      <c r="F19" s="180" t="s">
        <v>84</v>
      </c>
      <c r="G19" s="181" t="s">
        <v>546</v>
      </c>
      <c r="H19" s="182">
        <f t="shared" si="1"/>
        <v>1</v>
      </c>
      <c r="I19" s="182">
        <f t="shared" si="2"/>
        <v>1</v>
      </c>
      <c r="J19" s="182">
        <f t="shared" si="3"/>
        <v>1</v>
      </c>
      <c r="K19" s="182">
        <f t="shared" si="4"/>
        <v>1</v>
      </c>
      <c r="L19" s="183">
        <v>1896690.8694226891</v>
      </c>
      <c r="M19" s="184" t="s">
        <v>542</v>
      </c>
      <c r="N19" s="178" t="s">
        <v>547</v>
      </c>
      <c r="O19" s="184" t="s">
        <v>548</v>
      </c>
      <c r="P19" s="186"/>
      <c r="Q19" s="187"/>
      <c r="R19" s="181" t="s">
        <v>544</v>
      </c>
      <c r="S19" s="181" t="s">
        <v>545</v>
      </c>
      <c r="T19" s="188">
        <v>1</v>
      </c>
      <c r="U19" s="188">
        <v>1</v>
      </c>
      <c r="V19" s="188">
        <v>1</v>
      </c>
      <c r="W19" s="189">
        <f t="shared" si="5"/>
        <v>1</v>
      </c>
      <c r="X19" s="188">
        <v>1</v>
      </c>
      <c r="Y19" s="188">
        <v>1</v>
      </c>
      <c r="Z19" s="188">
        <v>1</v>
      </c>
      <c r="AA19" s="189">
        <f t="shared" si="6"/>
        <v>1</v>
      </c>
      <c r="AB19" s="188">
        <v>1</v>
      </c>
      <c r="AC19" s="188">
        <v>1</v>
      </c>
      <c r="AD19" s="188">
        <v>1</v>
      </c>
      <c r="AE19" s="189">
        <f t="shared" si="7"/>
        <v>1</v>
      </c>
      <c r="AF19" s="188">
        <v>1</v>
      </c>
      <c r="AG19" s="188">
        <v>1</v>
      </c>
      <c r="AH19" s="188">
        <v>1</v>
      </c>
      <c r="AI19" s="189">
        <f t="shared" si="8"/>
        <v>1</v>
      </c>
      <c r="AJ19" s="189">
        <f t="shared" si="9"/>
        <v>1</v>
      </c>
    </row>
    <row r="20" spans="1:36" s="166" customFormat="1" ht="96.75" customHeight="1" thickBot="1" x14ac:dyDescent="0.3">
      <c r="A20" s="184" t="s">
        <v>549</v>
      </c>
      <c r="B20" s="177" t="s">
        <v>550</v>
      </c>
      <c r="C20" s="181" t="s">
        <v>551</v>
      </c>
      <c r="D20" s="178" t="s">
        <v>158</v>
      </c>
      <c r="E20" s="179">
        <f t="shared" si="0"/>
        <v>1</v>
      </c>
      <c r="F20" s="180" t="s">
        <v>84</v>
      </c>
      <c r="G20" s="181" t="s">
        <v>552</v>
      </c>
      <c r="H20" s="182">
        <f t="shared" si="1"/>
        <v>1</v>
      </c>
      <c r="I20" s="182">
        <f t="shared" si="2"/>
        <v>1</v>
      </c>
      <c r="J20" s="182">
        <f t="shared" si="3"/>
        <v>1</v>
      </c>
      <c r="K20" s="182">
        <f t="shared" si="4"/>
        <v>1</v>
      </c>
      <c r="L20" s="183">
        <v>75715871.906386495</v>
      </c>
      <c r="M20" s="184" t="s">
        <v>542</v>
      </c>
      <c r="N20" s="185" t="s">
        <v>537</v>
      </c>
      <c r="O20" s="184" t="s">
        <v>553</v>
      </c>
      <c r="P20" s="186"/>
      <c r="Q20" s="187"/>
      <c r="R20" s="177" t="s">
        <v>550</v>
      </c>
      <c r="S20" s="181" t="s">
        <v>551</v>
      </c>
      <c r="T20" s="188">
        <v>1</v>
      </c>
      <c r="U20" s="188">
        <v>1</v>
      </c>
      <c r="V20" s="188">
        <v>1</v>
      </c>
      <c r="W20" s="189">
        <f t="shared" ref="W20" si="10">+IF($D20="Porcentaje",IF(AND(T20&lt;&gt;"",U20="",V20=""),T20,IF(AND(T20&lt;&gt;"",U20&lt;&gt;"",V20=""),U20,IF(AND(T20&lt;&gt;"",U20&lt;&gt;"",V20&lt;&gt;""),V20,0))),SUM(T20:V20))</f>
        <v>1</v>
      </c>
      <c r="X20" s="188">
        <v>1</v>
      </c>
      <c r="Y20" s="188">
        <v>1</v>
      </c>
      <c r="Z20" s="188">
        <v>1</v>
      </c>
      <c r="AA20" s="189">
        <f t="shared" si="6"/>
        <v>1</v>
      </c>
      <c r="AB20" s="188">
        <v>1</v>
      </c>
      <c r="AC20" s="188">
        <v>1</v>
      </c>
      <c r="AD20" s="188">
        <v>1</v>
      </c>
      <c r="AE20" s="189">
        <f t="shared" si="7"/>
        <v>1</v>
      </c>
      <c r="AF20" s="188">
        <v>1</v>
      </c>
      <c r="AG20" s="188">
        <v>1</v>
      </c>
      <c r="AH20" s="188">
        <v>1</v>
      </c>
      <c r="AI20" s="189">
        <f t="shared" si="8"/>
        <v>1</v>
      </c>
      <c r="AJ20" s="189">
        <f t="shared" si="9"/>
        <v>1</v>
      </c>
    </row>
    <row r="21" spans="1:36" s="166" customFormat="1" x14ac:dyDescent="0.2">
      <c r="E21" s="200"/>
      <c r="H21" s="200"/>
      <c r="I21" s="200"/>
      <c r="J21" s="200"/>
      <c r="K21" s="200"/>
      <c r="L21" s="200"/>
      <c r="Q21" s="165"/>
      <c r="T21" s="200"/>
      <c r="U21" s="200"/>
      <c r="V21" s="200"/>
      <c r="W21" s="200"/>
      <c r="X21" s="200"/>
      <c r="Y21" s="200"/>
      <c r="Z21" s="200"/>
      <c r="AA21" s="200"/>
      <c r="AB21" s="200"/>
      <c r="AC21" s="200"/>
      <c r="AD21" s="200"/>
      <c r="AE21" s="200"/>
      <c r="AF21" s="200"/>
      <c r="AG21" s="200"/>
      <c r="AH21" s="200"/>
      <c r="AI21" s="200"/>
      <c r="AJ21" s="200"/>
    </row>
    <row r="22" spans="1:36" s="166" customFormat="1" x14ac:dyDescent="0.2">
      <c r="E22" s="200"/>
      <c r="H22" s="200"/>
      <c r="I22" s="200"/>
      <c r="J22" s="200"/>
      <c r="K22" s="200"/>
      <c r="L22" s="200"/>
      <c r="Q22" s="165"/>
      <c r="T22" s="200"/>
      <c r="U22" s="200"/>
      <c r="V22" s="200"/>
      <c r="W22" s="200"/>
      <c r="X22" s="200"/>
      <c r="Y22" s="200"/>
      <c r="Z22" s="200"/>
      <c r="AA22" s="200"/>
      <c r="AB22" s="200"/>
      <c r="AC22" s="200"/>
      <c r="AD22" s="200"/>
      <c r="AE22" s="200"/>
      <c r="AF22" s="200"/>
      <c r="AG22" s="200"/>
      <c r="AH22" s="200"/>
      <c r="AI22" s="200"/>
      <c r="AJ22" s="200"/>
    </row>
    <row r="23" spans="1:36" s="166" customFormat="1" x14ac:dyDescent="0.2">
      <c r="E23" s="200"/>
      <c r="H23" s="200"/>
      <c r="I23" s="200"/>
      <c r="J23" s="200"/>
      <c r="K23" s="200"/>
      <c r="L23" s="200"/>
      <c r="Q23" s="165"/>
      <c r="T23" s="200"/>
      <c r="U23" s="200"/>
      <c r="V23" s="200"/>
      <c r="W23" s="200"/>
      <c r="X23" s="200"/>
      <c r="Y23" s="200"/>
      <c r="Z23" s="200"/>
      <c r="AA23" s="200"/>
      <c r="AB23" s="200"/>
      <c r="AC23" s="200"/>
      <c r="AD23" s="200"/>
      <c r="AE23" s="200"/>
      <c r="AF23" s="200"/>
      <c r="AG23" s="200"/>
      <c r="AH23" s="200"/>
      <c r="AI23" s="200"/>
      <c r="AJ23" s="200"/>
    </row>
    <row r="24" spans="1:36" s="166" customFormat="1" x14ac:dyDescent="0.2">
      <c r="E24" s="200"/>
      <c r="H24" s="200"/>
      <c r="I24" s="200"/>
      <c r="J24" s="200"/>
      <c r="K24" s="200"/>
      <c r="L24" s="200"/>
      <c r="Q24" s="165"/>
      <c r="T24" s="200"/>
      <c r="U24" s="200"/>
      <c r="V24" s="200"/>
      <c r="W24" s="200"/>
      <c r="X24" s="200"/>
      <c r="Y24" s="200"/>
      <c r="Z24" s="200"/>
      <c r="AA24" s="200"/>
      <c r="AB24" s="200"/>
      <c r="AC24" s="200"/>
      <c r="AD24" s="200"/>
      <c r="AE24" s="200"/>
      <c r="AF24" s="200"/>
      <c r="AG24" s="200"/>
      <c r="AH24" s="200"/>
      <c r="AI24" s="200"/>
      <c r="AJ24" s="200"/>
    </row>
    <row r="25" spans="1:36" s="166" customFormat="1" x14ac:dyDescent="0.2">
      <c r="E25" s="200"/>
      <c r="H25" s="200"/>
      <c r="I25" s="200"/>
      <c r="J25" s="200"/>
      <c r="K25" s="200"/>
      <c r="L25" s="200"/>
      <c r="Q25" s="165"/>
      <c r="T25" s="200"/>
      <c r="U25" s="200"/>
      <c r="V25" s="200"/>
      <c r="W25" s="200"/>
      <c r="X25" s="200"/>
      <c r="Y25" s="200"/>
      <c r="Z25" s="200"/>
      <c r="AA25" s="200"/>
      <c r="AB25" s="200"/>
      <c r="AC25" s="200"/>
      <c r="AD25" s="200"/>
      <c r="AE25" s="200"/>
      <c r="AF25" s="200"/>
      <c r="AG25" s="200"/>
      <c r="AH25" s="200"/>
      <c r="AI25" s="200"/>
      <c r="AJ25" s="200"/>
    </row>
    <row r="26" spans="1:36" s="166" customFormat="1" x14ac:dyDescent="0.2">
      <c r="E26" s="200"/>
      <c r="H26" s="200"/>
      <c r="I26" s="200"/>
      <c r="J26" s="200"/>
      <c r="K26" s="200"/>
      <c r="L26" s="200"/>
      <c r="Q26" s="165"/>
      <c r="T26" s="200"/>
      <c r="U26" s="200"/>
      <c r="V26" s="200"/>
      <c r="W26" s="200"/>
      <c r="X26" s="200"/>
      <c r="Y26" s="200"/>
      <c r="Z26" s="200"/>
      <c r="AA26" s="200"/>
      <c r="AB26" s="200"/>
      <c r="AC26" s="200"/>
      <c r="AD26" s="200"/>
      <c r="AE26" s="200"/>
      <c r="AF26" s="200"/>
      <c r="AG26" s="200"/>
      <c r="AH26" s="200"/>
      <c r="AI26" s="200"/>
      <c r="AJ26" s="200"/>
    </row>
    <row r="27" spans="1:36" s="166" customFormat="1" x14ac:dyDescent="0.2">
      <c r="E27" s="200"/>
      <c r="H27" s="200"/>
      <c r="I27" s="200"/>
      <c r="J27" s="200"/>
      <c r="K27" s="200"/>
      <c r="L27" s="200"/>
      <c r="Q27" s="165"/>
      <c r="T27" s="200"/>
      <c r="U27" s="200"/>
      <c r="V27" s="200"/>
      <c r="W27" s="200"/>
      <c r="X27" s="200"/>
      <c r="Y27" s="200"/>
      <c r="Z27" s="200"/>
      <c r="AA27" s="200"/>
      <c r="AB27" s="200"/>
      <c r="AC27" s="200"/>
      <c r="AD27" s="200"/>
      <c r="AE27" s="200"/>
      <c r="AF27" s="200"/>
      <c r="AG27" s="200"/>
      <c r="AH27" s="200"/>
      <c r="AI27" s="200"/>
      <c r="AJ27" s="200"/>
    </row>
    <row r="28" spans="1:36" s="166" customFormat="1" x14ac:dyDescent="0.2">
      <c r="E28" s="200"/>
      <c r="H28" s="200"/>
      <c r="I28" s="200"/>
      <c r="J28" s="200"/>
      <c r="K28" s="200"/>
      <c r="L28" s="200"/>
      <c r="Q28" s="165"/>
      <c r="T28" s="200"/>
      <c r="U28" s="200"/>
      <c r="V28" s="200"/>
      <c r="W28" s="200"/>
      <c r="X28" s="200"/>
      <c r="Y28" s="200"/>
      <c r="Z28" s="200"/>
      <c r="AA28" s="200"/>
      <c r="AB28" s="200"/>
      <c r="AC28" s="200"/>
      <c r="AD28" s="200"/>
      <c r="AE28" s="200"/>
      <c r="AF28" s="200"/>
      <c r="AG28" s="200"/>
      <c r="AH28" s="200"/>
      <c r="AI28" s="200"/>
      <c r="AJ28" s="200"/>
    </row>
    <row r="29" spans="1:36" s="166" customFormat="1" x14ac:dyDescent="0.2">
      <c r="E29" s="200"/>
      <c r="H29" s="200"/>
      <c r="I29" s="200"/>
      <c r="J29" s="200"/>
      <c r="K29" s="200"/>
      <c r="L29" s="200"/>
      <c r="Q29" s="165"/>
      <c r="T29" s="200"/>
      <c r="U29" s="200"/>
      <c r="V29" s="200"/>
      <c r="W29" s="200"/>
      <c r="X29" s="200"/>
      <c r="Y29" s="200"/>
      <c r="Z29" s="200"/>
      <c r="AA29" s="200"/>
      <c r="AB29" s="200"/>
      <c r="AC29" s="200"/>
      <c r="AD29" s="200"/>
      <c r="AE29" s="200"/>
      <c r="AF29" s="200"/>
      <c r="AG29" s="200"/>
      <c r="AH29" s="200"/>
      <c r="AI29" s="200"/>
      <c r="AJ29" s="200"/>
    </row>
  </sheetData>
  <mergeCells count="25">
    <mergeCell ref="A8:P8"/>
    <mergeCell ref="A5:P5"/>
    <mergeCell ref="A6:E6"/>
    <mergeCell ref="F6:J6"/>
    <mergeCell ref="K6:P6"/>
    <mergeCell ref="A7:P7"/>
    <mergeCell ref="A9:P10"/>
    <mergeCell ref="A11:P12"/>
    <mergeCell ref="R11:AJ12"/>
    <mergeCell ref="A13:A14"/>
    <mergeCell ref="B13:F13"/>
    <mergeCell ref="G13:G14"/>
    <mergeCell ref="H13:K13"/>
    <mergeCell ref="L13:L14"/>
    <mergeCell ref="M13:M14"/>
    <mergeCell ref="N13:N14"/>
    <mergeCell ref="AF13:AI13"/>
    <mergeCell ref="AJ13:AJ14"/>
    <mergeCell ref="X13:AA13"/>
    <mergeCell ref="AB13:AE13"/>
    <mergeCell ref="A15:A19"/>
    <mergeCell ref="O13:O14"/>
    <mergeCell ref="P13:P14"/>
    <mergeCell ref="R13:S13"/>
    <mergeCell ref="T13:W13"/>
  </mergeCells>
  <dataValidations count="2">
    <dataValidation type="list" allowBlank="1" showInputMessage="1" showErrorMessage="1" sqref="D15:D20" xr:uid="{2A03E54D-EBD2-4CB4-A6B5-4C8F09588619}">
      <formula1>"Unidad,Porcentaje,Monetario"</formula1>
      <formula2>0</formula2>
    </dataValidation>
    <dataValidation type="list" allowBlank="1" showInputMessage="1" showErrorMessage="1" sqref="F15:F20" xr:uid="{3AC9ABB1-08D5-49A0-90C2-A5E9AF51E3DE}">
      <formula1>"A,B,C"</formula1>
      <formula2>0</formula2>
    </dataValidation>
  </dataValidations>
  <printOptions horizontalCentered="1" verticalCentered="1"/>
  <pageMargins left="0.7" right="0.7" top="0.76380000000000003" bottom="0.77359999999999995" header="0.37009999999999998" footer="0.37990000000000002"/>
  <pageSetup paperSize="5" scale="3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25</vt:i4>
      </vt:variant>
    </vt:vector>
  </HeadingPairs>
  <TitlesOfParts>
    <vt:vector size="42" baseType="lpstr">
      <vt:lpstr>Presentación</vt:lpstr>
      <vt:lpstr>Introducción</vt:lpstr>
      <vt:lpstr>Contenido</vt:lpstr>
      <vt:lpstr>Comunicaciones</vt:lpstr>
      <vt:lpstr>NSSS</vt:lpstr>
      <vt:lpstr>Planificación</vt:lpstr>
      <vt:lpstr>Seguridad Militar</vt:lpstr>
      <vt:lpstr>TIC</vt:lpstr>
      <vt:lpstr>Juridica</vt:lpstr>
      <vt:lpstr>DAF</vt:lpstr>
      <vt:lpstr>Agropecuaria</vt:lpstr>
      <vt:lpstr>Logística</vt:lpstr>
      <vt:lpstr>Comercialización</vt:lpstr>
      <vt:lpstr>Programas</vt:lpstr>
      <vt:lpstr>Recursos Humanos</vt:lpstr>
      <vt:lpstr>Dirección Ejecutiva</vt:lpstr>
      <vt:lpstr>OAI</vt:lpstr>
      <vt:lpstr>Agropecuaria!Área_de_impresión</vt:lpstr>
      <vt:lpstr>Comercialización!Área_de_impresión</vt:lpstr>
      <vt:lpstr>Comunicaciones!Área_de_impresión</vt:lpstr>
      <vt:lpstr>Contenido!Área_de_impresión</vt:lpstr>
      <vt:lpstr>DAF!Área_de_impresión</vt:lpstr>
      <vt:lpstr>'Dirección Ejecutiva'!Área_de_impresión</vt:lpstr>
      <vt:lpstr>Introducción!Área_de_impresión</vt:lpstr>
      <vt:lpstr>Juridica!Área_de_impresión</vt:lpstr>
      <vt:lpstr>Logística!Área_de_impresión</vt:lpstr>
      <vt:lpstr>OAI!Área_de_impresión</vt:lpstr>
      <vt:lpstr>Planificación!Área_de_impresión</vt:lpstr>
      <vt:lpstr>Presentación!Área_de_impresión</vt:lpstr>
      <vt:lpstr>Programas!Área_de_impresión</vt:lpstr>
      <vt:lpstr>'Recursos Humanos'!Área_de_impresión</vt:lpstr>
      <vt:lpstr>'Seguridad Militar'!Área_de_impresión</vt:lpstr>
      <vt:lpstr>TIC!Área_de_impresión</vt:lpstr>
      <vt:lpstr>Agropecuaria!Títulos_a_imprimir</vt:lpstr>
      <vt:lpstr>Comercialización!Títulos_a_imprimir</vt:lpstr>
      <vt:lpstr>DAF!Títulos_a_imprimir</vt:lpstr>
      <vt:lpstr>Logística!Títulos_a_imprimir</vt:lpstr>
      <vt:lpstr>NSSS!Títulos_a_imprimir</vt:lpstr>
      <vt:lpstr>Programas!Títulos_a_imprimir</vt:lpstr>
      <vt:lpstr>'Recursos Humanos'!Títulos_a_imprimir</vt:lpstr>
      <vt:lpstr>'Seguridad Militar'!Títulos_a_imprimir</vt:lpstr>
      <vt:lpstr>TIC!Títulos_a_imprimir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Erick Gustavo Sanchez Montero</dc:creator>
  <cp:lastModifiedBy>Erick Gustavo Sanchez Montero</cp:lastModifiedBy>
  <cp:lastPrinted>2024-12-09T12:43:37Z</cp:lastPrinted>
  <dcterms:created xsi:type="dcterms:W3CDTF">2024-11-20T19:24:06Z</dcterms:created>
  <dcterms:modified xsi:type="dcterms:W3CDTF">2025-01-14T16:02:17Z</dcterms:modified>
</cp:coreProperties>
</file>