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2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178E\"/>
    </mc:Choice>
  </mc:AlternateContent>
  <bookViews>
    <workbookView xWindow="240" yWindow="555" windowWidth="6810" windowHeight="6630" firstSheet="1" activeTab="1" xr2:uid="{00000000-000D-0000-FFFF-FFFF00000000}"/>
  </bookViews>
  <sheets>
    <sheet name="ER" sheetId="2" r:id="rId1"/>
    <sheet name="AER" sheetId="6" r:id="rId2"/>
  </sheets>
  <externalReferences>
    <externalReference r:id="rId3"/>
  </externalReferences>
  <definedNames>
    <definedName name="_xlnm.Print_Area" localSheetId="0">ER!$A$2:$D$44</definedName>
    <definedName name="_xlnm.Print_Titles" localSheetId="1">AER!$2:$2</definedName>
  </definedNames>
  <calcPr calcId="171026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B90" i="6" l="1"/>
  <c r="B89" i="6"/>
  <c r="B88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2" i="6"/>
  <c r="B71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91" i="6"/>
  <c r="B99" i="6"/>
  <c r="D29" i="2"/>
  <c r="D30" i="2"/>
  <c r="B31" i="6"/>
  <c r="B36" i="6"/>
  <c r="D24" i="2"/>
  <c r="B12" i="6"/>
  <c r="B18" i="6"/>
  <c r="D17" i="2"/>
  <c r="D21" i="2"/>
  <c r="D32" i="2"/>
  <c r="D26" i="2"/>
  <c r="D34" i="2"/>
  <c r="D38" i="2"/>
</calcChain>
</file>

<file path=xl/sharedStrings.xml><?xml version="1.0" encoding="utf-8"?>
<sst xmlns="http://schemas.openxmlformats.org/spreadsheetml/2006/main" count="113" uniqueCount="101">
  <si>
    <t>“Año del Desarrollo Agroforestal”</t>
  </si>
  <si>
    <t>Estado de Resultados</t>
  </si>
  <si>
    <t>Del 1 de enero al 30 de abril de 2017</t>
  </si>
  <si>
    <t>(Valores en RD$)</t>
  </si>
  <si>
    <t>Ingresos</t>
  </si>
  <si>
    <t>Ventas de Productos</t>
  </si>
  <si>
    <t>Nota No. 01</t>
  </si>
  <si>
    <t>Aportes Gobierno Central  Nómina</t>
  </si>
  <si>
    <t>Aportes Gobierno Central Gtos. Operacionales</t>
  </si>
  <si>
    <t>Total Ingreso Bruto</t>
  </si>
  <si>
    <t>Menos:</t>
  </si>
  <si>
    <t>Costo de Ventas:</t>
  </si>
  <si>
    <t>Nota No. 02</t>
  </si>
  <si>
    <t>Resultado Bruto</t>
  </si>
  <si>
    <t>Gastos Operacionales</t>
  </si>
  <si>
    <t>Nota No. 03</t>
  </si>
  <si>
    <t>Gastos Financieros</t>
  </si>
  <si>
    <t>Nota No. 04</t>
  </si>
  <si>
    <t>Total  Gastos Operacionales y Financieros</t>
  </si>
  <si>
    <t>Resultados antes de Otros Ingresos</t>
  </si>
  <si>
    <t>Otros Ingresos</t>
  </si>
  <si>
    <t>Resultado del Periodo enero-abril  2017</t>
  </si>
  <si>
    <t>Jorge Radhamés Zorrilla Ozuna</t>
  </si>
  <si>
    <t>Lic. Juan A. Ledesma C.</t>
  </si>
  <si>
    <t>Director Ejecutivo</t>
  </si>
  <si>
    <t>Contralor General</t>
  </si>
  <si>
    <t>(01) Ingresos por Centro de Distribución</t>
  </si>
  <si>
    <t>Supermercados:</t>
  </si>
  <si>
    <t>Agromercado II-Hermandad de Pensionados</t>
  </si>
  <si>
    <t>Agromercado Santiago VIII</t>
  </si>
  <si>
    <t>Agromercado Hato Mayor</t>
  </si>
  <si>
    <t>Agromercado Pedro Sánchez</t>
  </si>
  <si>
    <t>Agromercado El Seybo</t>
  </si>
  <si>
    <t>Agromercado Pedro Brand</t>
  </si>
  <si>
    <t>Agromercado Cabrera</t>
  </si>
  <si>
    <t>Agromercado Higuey</t>
  </si>
  <si>
    <t>Total Ventas por Supermercados</t>
  </si>
  <si>
    <t>Operativos Móviles</t>
  </si>
  <si>
    <t>Mega Mercados / Mercados de Productores</t>
  </si>
  <si>
    <t xml:space="preserve"> (01) Total Ingresos por Centro de Distribución</t>
  </si>
  <si>
    <t>(02) Costo de Ventas por Centro de Distribución</t>
  </si>
  <si>
    <t>Total Costo de Ventas por Supermercados</t>
  </si>
  <si>
    <t>(02) Total Costo de Ventas por Centro de Distribución</t>
  </si>
  <si>
    <t>(03) Gastos Operacionales</t>
  </si>
  <si>
    <t>Sueldos</t>
  </si>
  <si>
    <t>Vacaciones</t>
  </si>
  <si>
    <t>Capacitación y Entrenamiento de Personal</t>
  </si>
  <si>
    <t>Indemnización Ley 41-08</t>
  </si>
  <si>
    <t>Regalia Pascual</t>
  </si>
  <si>
    <t>Sistema de Pensiones</t>
  </si>
  <si>
    <t>Seguro Familiar de Salud</t>
  </si>
  <si>
    <t>Seguro Riesgos Laborales</t>
  </si>
  <si>
    <t>Compensación Seguridad Militar</t>
  </si>
  <si>
    <t>Gastos Médicos</t>
  </si>
  <si>
    <t>Uniforme de Personal</t>
  </si>
  <si>
    <t>Asignación para Combustibles</t>
  </si>
  <si>
    <t>Gastos de Representación</t>
  </si>
  <si>
    <t>Compensación por Uso de Vehículos</t>
  </si>
  <si>
    <t>Labor Extraordinaria</t>
  </si>
  <si>
    <t>Seguro Medico</t>
  </si>
  <si>
    <t>Almuerzos y Refrigerios</t>
  </si>
  <si>
    <t>Servicio de Transporte</t>
  </si>
  <si>
    <t>Otros Gastos de Personal</t>
  </si>
  <si>
    <t>Servicios Prestados</t>
  </si>
  <si>
    <t>Publicidad y Promocion</t>
  </si>
  <si>
    <t>Combustibles y Lubricantes</t>
  </si>
  <si>
    <t>Energía Eléctrica</t>
  </si>
  <si>
    <t>Servicio de Comunicacion</t>
  </si>
  <si>
    <t>Alquiler de Vehiculos para Operativos de Ventas</t>
  </si>
  <si>
    <t>Alquiler de Vehiculos Uso Administrativo</t>
  </si>
  <si>
    <t>Labor Realizada</t>
  </si>
  <si>
    <t>Agua y Basura</t>
  </si>
  <si>
    <t>Material para Empaques de Mercancias</t>
  </si>
  <si>
    <t>Gastos de Viajes</t>
  </si>
  <si>
    <t>Honorarios Profesionales</t>
  </si>
  <si>
    <t>Servicios de Seguridad</t>
  </si>
  <si>
    <t>Materiales y Utiles Oficina</t>
  </si>
  <si>
    <t>Utiles y Servicios de  Limpieza</t>
  </si>
  <si>
    <t>Seminarios y Foros Institucionales</t>
  </si>
  <si>
    <t>Alquiler Equipos y Otros</t>
  </si>
  <si>
    <t>Alquiler Locales Comerciales</t>
  </si>
  <si>
    <t>Donaciones de Productos</t>
  </si>
  <si>
    <t>Eventos y Motivos Navideños</t>
  </si>
  <si>
    <t>Cuotas y Suscripciones</t>
  </si>
  <si>
    <t>Gastos Operativos de Ventas</t>
  </si>
  <si>
    <t>Decomisos de Productos</t>
  </si>
  <si>
    <t>Fletes y Acarreros</t>
  </si>
  <si>
    <t>Gastos Legales</t>
  </si>
  <si>
    <t>Gastos Programa Alimentario (PROA)</t>
  </si>
  <si>
    <t>Intereses y Cargos por  Mora TSS</t>
  </si>
  <si>
    <t>Reparaciones y Mantenimiento Activos Fijos</t>
  </si>
  <si>
    <t>Gastos por Cuentas Incobrables</t>
  </si>
  <si>
    <t>Depreciacion Activos Fijos</t>
  </si>
  <si>
    <t>Otras Donaciones</t>
  </si>
  <si>
    <t>Gastos Misceláneos</t>
  </si>
  <si>
    <t>(03) Total  Gastos Operacionales</t>
  </si>
  <si>
    <t>(04) Gastos Financieros</t>
  </si>
  <si>
    <t>Intereses Sobre Préstamos</t>
  </si>
  <si>
    <t>Comisiones Bancarias</t>
  </si>
  <si>
    <t>Impuestos sobre Cheques y Transferencias</t>
  </si>
  <si>
    <t>(04) Total Gastos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</si>
</sst>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_ ;[Red]\-#,##0.00\ "/>
  </numFmts>
  <fonts count="30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2"/>
      <name val="Arrus BT"/>
    </font>
    <font>
      <b/>
      <sz val="12"/>
      <color indexed="8"/>
      <name val="Arrus BT"/>
    </font>
    <font>
      <b/>
      <sz val="12"/>
      <name val="Arial"/>
      <family val="2"/>
    </font>
    <font>
      <sz val="8"/>
      <name val="Arrus BT"/>
    </font>
    <font>
      <sz val="12"/>
      <color indexed="8"/>
      <name val="Arrus BT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10"/>
      <color indexed="8"/>
      <name val="Tahoma"/>
      <family val="2"/>
    </font>
    <font>
      <b/>
      <sz val="11"/>
      <name val="Arrus BT"/>
    </font>
    <font>
      <b/>
      <sz val="11"/>
      <name val="Arial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8"/>
      <name val="Arrus BT"/>
    </font>
    <font>
      <b/>
      <sz val="9"/>
      <name val="Arial"/>
      <family val="2"/>
    </font>
    <font>
      <b/>
      <sz val="11.5"/>
      <name val="Times New Roman"/>
      <family val="1"/>
    </font>
    <font>
      <b/>
      <sz val="15"/>
      <name val="Arial"/>
      <family val="2"/>
    </font>
    <font>
      <sz val="12"/>
      <name val="Arrus BT"/>
    </font>
    <font>
      <b/>
      <u/>
      <sz val="11"/>
      <name val="Arrus BT"/>
      <family val="1"/>
    </font>
    <font>
      <b/>
      <u/>
      <sz val="11"/>
      <name val="Arrus BT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8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3" fillId="0" borderId="0" xfId="5"/>
    <xf numFmtId="0" fontId="5" fillId="0" borderId="0" xfId="5" applyFont="1" applyAlignment="1">
      <alignment horizontal="centerContinuous"/>
    </xf>
    <xf numFmtId="0" fontId="6" fillId="0" borderId="0" xfId="5" applyFont="1" applyAlignment="1">
      <alignment horizontal="left"/>
    </xf>
    <xf numFmtId="0" fontId="6" fillId="0" borderId="0" xfId="5" quotePrefix="1" applyFont="1" applyAlignment="1">
      <alignment horizontal="left"/>
    </xf>
    <xf numFmtId="0" fontId="4" fillId="0" borderId="0" xfId="5" quotePrefix="1" applyFont="1" applyAlignment="1">
      <alignment horizontal="left"/>
    </xf>
    <xf numFmtId="0" fontId="4" fillId="0" borderId="0" xfId="5" applyFont="1" applyAlignment="1">
      <alignment horizontal="left"/>
    </xf>
    <xf numFmtId="0" fontId="7" fillId="0" borderId="0" xfId="5" applyFont="1" applyAlignment="1">
      <alignment horizontal="left"/>
    </xf>
    <xf numFmtId="3" fontId="4" fillId="0" borderId="0" xfId="5" applyNumberFormat="1" applyFont="1" applyAlignment="1">
      <alignment horizontal="centerContinuous"/>
    </xf>
    <xf numFmtId="3" fontId="3" fillId="0" borderId="0" xfId="5" applyNumberFormat="1"/>
    <xf numFmtId="0" fontId="12" fillId="0" borderId="0" xfId="5" applyFont="1"/>
    <xf numFmtId="3" fontId="12" fillId="0" borderId="0" xfId="5" applyNumberFormat="1" applyFont="1"/>
    <xf numFmtId="0" fontId="7" fillId="0" borderId="0" xfId="4" quotePrefix="1" applyFont="1" applyAlignment="1">
      <alignment horizontal="left"/>
    </xf>
    <xf numFmtId="0" fontId="3" fillId="0" borderId="0" xfId="4"/>
    <xf numFmtId="0" fontId="13" fillId="0" borderId="0" xfId="4" applyFont="1"/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4" applyFont="1" applyAlignment="1">
      <alignment horizontal="left"/>
    </xf>
    <xf numFmtId="4" fontId="18" fillId="0" borderId="1" xfId="4" applyNumberFormat="1" applyFont="1" applyBorder="1"/>
    <xf numFmtId="0" fontId="1" fillId="0" borderId="0" xfId="4" applyFont="1" applyAlignment="1">
      <alignment horizontal="left"/>
    </xf>
    <xf numFmtId="4" fontId="20" fillId="0" borderId="1" xfId="4" applyNumberFormat="1" applyFont="1" applyBorder="1"/>
    <xf numFmtId="0" fontId="10" fillId="0" borderId="0" xfId="4" applyFont="1" applyAlignment="1">
      <alignment horizontal="left"/>
    </xf>
    <xf numFmtId="0" fontId="3" fillId="0" borderId="0" xfId="4" applyFont="1"/>
    <xf numFmtId="0" fontId="21" fillId="0" borderId="0" xfId="5" applyFont="1" applyAlignment="1">
      <alignment horizontal="center"/>
    </xf>
    <xf numFmtId="39" fontId="7" fillId="0" borderId="0" xfId="5" applyNumberFormat="1" applyFont="1" applyBorder="1" applyAlignment="1">
      <alignment horizontal="center"/>
    </xf>
    <xf numFmtId="0" fontId="3" fillId="0" borderId="0" xfId="5" applyAlignment="1"/>
    <xf numFmtId="0" fontId="6" fillId="0" borderId="0" xfId="5" applyFont="1" applyAlignment="1"/>
    <xf numFmtId="39" fontId="6" fillId="0" borderId="0" xfId="5" applyNumberFormat="1" applyFont="1" applyAlignment="1"/>
    <xf numFmtId="39" fontId="7" fillId="0" borderId="0" xfId="5" applyNumberFormat="1" applyFont="1" applyAlignment="1"/>
    <xf numFmtId="39" fontId="4" fillId="0" borderId="0" xfId="5" applyNumberFormat="1" applyFont="1" applyBorder="1" applyAlignment="1"/>
    <xf numFmtId="0" fontId="4" fillId="0" borderId="0" xfId="5" applyFont="1" applyAlignment="1"/>
    <xf numFmtId="39" fontId="4" fillId="0" borderId="0" xfId="5" applyNumberFormat="1" applyFont="1" applyAlignment="1"/>
    <xf numFmtId="39" fontId="11" fillId="0" borderId="2" xfId="5" applyNumberFormat="1" applyFont="1" applyFill="1" applyBorder="1" applyAlignment="1"/>
    <xf numFmtId="39" fontId="7" fillId="0" borderId="0" xfId="5" applyNumberFormat="1" applyFont="1" applyBorder="1" applyAlignment="1"/>
    <xf numFmtId="39" fontId="4" fillId="0" borderId="2" xfId="5" applyNumberFormat="1" applyFont="1" applyBorder="1" applyAlignment="1"/>
    <xf numFmtId="3" fontId="3" fillId="0" borderId="0" xfId="5" applyNumberFormat="1" applyAlignment="1"/>
    <xf numFmtId="39" fontId="8" fillId="0" borderId="0" xfId="5" applyNumberFormat="1" applyFont="1" applyBorder="1" applyAlignment="1"/>
    <xf numFmtId="39" fontId="3" fillId="0" borderId="0" xfId="5" applyNumberFormat="1" applyAlignment="1"/>
    <xf numFmtId="39" fontId="9" fillId="0" borderId="1" xfId="5" applyNumberFormat="1" applyFont="1" applyBorder="1" applyAlignment="1"/>
    <xf numFmtId="165" fontId="15" fillId="0" borderId="0" xfId="0" applyNumberFormat="1" applyFont="1" applyFill="1" applyBorder="1" applyAlignment="1">
      <alignment horizontal="right"/>
    </xf>
    <xf numFmtId="165" fontId="14" fillId="0" borderId="0" xfId="0" applyNumberFormat="1" applyFont="1" applyFill="1" applyAlignment="1">
      <alignment horizontal="right"/>
    </xf>
    <xf numFmtId="165" fontId="14" fillId="0" borderId="0" xfId="0" applyNumberFormat="1" applyFont="1" applyAlignment="1">
      <alignment horizontal="right"/>
    </xf>
    <xf numFmtId="4" fontId="19" fillId="0" borderId="1" xfId="4" applyNumberFormat="1" applyFont="1" applyBorder="1"/>
    <xf numFmtId="39" fontId="6" fillId="0" borderId="2" xfId="5" applyNumberFormat="1" applyFont="1" applyBorder="1"/>
    <xf numFmtId="0" fontId="17" fillId="0" borderId="0" xfId="4" quotePrefix="1" applyFont="1" applyAlignment="1">
      <alignment horizontal="left"/>
    </xf>
    <xf numFmtId="0" fontId="1" fillId="0" borderId="0" xfId="4" quotePrefix="1" applyFont="1" applyAlignment="1">
      <alignment horizontal="left"/>
    </xf>
    <xf numFmtId="39" fontId="3" fillId="0" borderId="0" xfId="5" applyNumberFormat="1"/>
    <xf numFmtId="39" fontId="6" fillId="0" borderId="0" xfId="4" applyNumberFormat="1" applyFont="1" applyBorder="1" applyAlignment="1"/>
    <xf numFmtId="39" fontId="14" fillId="0" borderId="2" xfId="0" applyNumberFormat="1" applyFont="1" applyBorder="1" applyAlignment="1">
      <alignment horizontal="right"/>
    </xf>
    <xf numFmtId="39" fontId="3" fillId="0" borderId="0" xfId="4" applyNumberFormat="1"/>
    <xf numFmtId="0" fontId="29" fillId="0" borderId="0" xfId="0" applyFont="1" applyAlignment="1">
      <alignment horizontal="left" wrapText="1"/>
    </xf>
    <xf numFmtId="39" fontId="14" fillId="0" borderId="0" xfId="0" applyNumberFormat="1" applyFont="1" applyBorder="1" applyAlignment="1">
      <alignment horizontal="right"/>
    </xf>
    <xf numFmtId="39" fontId="6" fillId="0" borderId="0" xfId="5" applyNumberFormat="1" applyFont="1" applyBorder="1"/>
    <xf numFmtId="39" fontId="11" fillId="0" borderId="0" xfId="5" applyNumberFormat="1" applyFont="1" applyFill="1" applyBorder="1" applyAlignment="1"/>
    <xf numFmtId="0" fontId="14" fillId="0" borderId="0" xfId="0" applyFont="1" applyAlignment="1">
      <alignment horizontal="left" wrapText="1"/>
    </xf>
    <xf numFmtId="165" fontId="15" fillId="0" borderId="2" xfId="0" applyNumberFormat="1" applyFont="1" applyFill="1" applyBorder="1" applyAlignment="1">
      <alignment horizontal="right"/>
    </xf>
    <xf numFmtId="40" fontId="29" fillId="0" borderId="0" xfId="0" applyNumberFormat="1" applyFont="1" applyBorder="1" applyAlignment="1">
      <alignment horizontal="right"/>
    </xf>
    <xf numFmtId="40" fontId="29" fillId="0" borderId="2" xfId="0" applyNumberFormat="1" applyFont="1" applyBorder="1" applyAlignment="1">
      <alignment horizontal="right"/>
    </xf>
    <xf numFmtId="39" fontId="25" fillId="0" borderId="2" xfId="5" applyNumberFormat="1" applyFont="1" applyBorder="1" applyAlignment="1">
      <alignment horizontal="right"/>
    </xf>
    <xf numFmtId="39" fontId="13" fillId="0" borderId="0" xfId="4" applyNumberFormat="1" applyFont="1" applyBorder="1"/>
    <xf numFmtId="4" fontId="13" fillId="0" borderId="0" xfId="4" applyNumberFormat="1" applyFont="1" applyBorder="1" applyAlignment="1">
      <alignment horizontal="center"/>
    </xf>
    <xf numFmtId="39" fontId="22" fillId="0" borderId="0" xfId="4" applyNumberFormat="1" applyFont="1" applyBorder="1" applyAlignment="1">
      <alignment horizontal="center"/>
    </xf>
    <xf numFmtId="39" fontId="29" fillId="0" borderId="0" xfId="0" applyNumberFormat="1" applyFont="1" applyAlignment="1">
      <alignment horizontal="right"/>
    </xf>
    <xf numFmtId="39" fontId="29" fillId="0" borderId="2" xfId="0" applyNumberFormat="1" applyFont="1" applyBorder="1" applyAlignment="1">
      <alignment horizontal="right"/>
    </xf>
    <xf numFmtId="39" fontId="9" fillId="0" borderId="0" xfId="5" applyNumberFormat="1" applyFont="1" applyBorder="1" applyAlignment="1"/>
    <xf numFmtId="0" fontId="26" fillId="0" borderId="0" xfId="4" applyFont="1" applyBorder="1" applyAlignment="1">
      <alignment horizontal="center"/>
    </xf>
    <xf numFmtId="0" fontId="0" fillId="0" borderId="0" xfId="4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27" fillId="0" borderId="0" xfId="4" applyFont="1" applyAlignment="1">
      <alignment horizontal="center"/>
    </xf>
    <xf numFmtId="0" fontId="6" fillId="0" borderId="0" xfId="4" applyFont="1" applyAlignment="1">
      <alignment horizontal="center"/>
    </xf>
  </cellXfs>
  <cellStyles count="6">
    <cellStyle name="Millares 2" xfId="1" xr:uid="{00000000-0005-0000-0000-000000000000}"/>
    <cellStyle name="Normal" xfId="0" builtinId="0"/>
    <cellStyle name="Normal 2 2" xfId="2" xr:uid="{00000000-0005-0000-0000-000002000000}"/>
    <cellStyle name="Normal 4" xfId="3" xr:uid="{00000000-0005-0000-0000-000003000000}"/>
    <cellStyle name="Normal_Hoja1 (2)" xfId="4" xr:uid="{00000000-0005-0000-0000-000004000000}"/>
    <cellStyle name="Normal_Hoja1 (3)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3</xdr:col>
      <xdr:colOff>1228725</xdr:colOff>
      <xdr:row>8</xdr:row>
      <xdr:rowOff>123825</xdr:rowOff>
    </xdr:to>
    <xdr:pic>
      <xdr:nvPicPr>
        <xdr:cNvPr id="1159" name="Imagen 1">
          <a:extLst>
            <a:ext uri="{FF2B5EF4-FFF2-40B4-BE49-F238E27FC236}">
              <a16:creationId xmlns:a16="http://schemas.microsoft.com/office/drawing/2014/main" id="{8AA7EF4F-BAB8-43B8-8285-0F2BE89EB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0025"/>
          <a:ext cx="48768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NCIEROS/(07)Estados%20Financieros-30%20ABRIL%202017%20INES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"/>
      <sheetName val="ER"/>
      <sheetName val="EFE"/>
      <sheetName val="NBG"/>
      <sheetName val="ABG"/>
      <sheetName val="AER"/>
      <sheetName val="GTOS"/>
      <sheetName val="ANALISIS"/>
      <sheetName val="RES-GTOS"/>
      <sheetName val="BCE.GRAL"/>
      <sheetName val="E.RDO."/>
      <sheetName val="CC"/>
      <sheetName val="CP-ANALISIS"/>
      <sheetName val="CP"/>
      <sheetName val="CP-ULAI"/>
      <sheetName val="Hoja2"/>
      <sheetName val="D.PUB."/>
      <sheetName val="BCES, CTAS CTES"/>
      <sheetName val="Hoja5"/>
      <sheetName val="PREST. LABORALES"/>
      <sheetName val="CO-BI"/>
      <sheetName val="GPA"/>
      <sheetName val="A.FIJOS"/>
      <sheetName val="RAA"/>
      <sheetName val="GTOS-RESUMEN"/>
      <sheetName val="GTOS-DETALLE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>
            <v>64900.7</v>
          </cell>
        </row>
        <row r="3">
          <cell r="B3">
            <v>37984.28</v>
          </cell>
        </row>
        <row r="4">
          <cell r="B4">
            <v>224200</v>
          </cell>
        </row>
        <row r="5">
          <cell r="B5">
            <v>8203501</v>
          </cell>
        </row>
        <row r="6">
          <cell r="B6">
            <v>667631.20000000007</v>
          </cell>
        </row>
        <row r="8">
          <cell r="B8">
            <v>1322864</v>
          </cell>
        </row>
        <row r="10">
          <cell r="B10">
            <v>1105018.8</v>
          </cell>
        </row>
        <row r="12">
          <cell r="B12">
            <v>4596217.08</v>
          </cell>
        </row>
        <row r="15">
          <cell r="B15">
            <v>5058497.55</v>
          </cell>
        </row>
        <row r="17">
          <cell r="B17">
            <v>3984230.4999999995</v>
          </cell>
        </row>
        <row r="21">
          <cell r="B21">
            <v>17370</v>
          </cell>
        </row>
        <row r="23">
          <cell r="B23">
            <v>651596.46</v>
          </cell>
        </row>
        <row r="24">
          <cell r="B24">
            <v>110004245.45</v>
          </cell>
        </row>
        <row r="25">
          <cell r="B25">
            <v>421189.32</v>
          </cell>
        </row>
        <row r="27">
          <cell r="B27">
            <v>1685400</v>
          </cell>
        </row>
        <row r="28">
          <cell r="B28">
            <v>8797.6</v>
          </cell>
        </row>
        <row r="29">
          <cell r="B29">
            <v>215940</v>
          </cell>
        </row>
        <row r="30">
          <cell r="B30">
            <v>467000</v>
          </cell>
        </row>
        <row r="31">
          <cell r="B31">
            <v>791260762.11000001</v>
          </cell>
        </row>
        <row r="33">
          <cell r="B33">
            <v>393400</v>
          </cell>
        </row>
        <row r="34">
          <cell r="B34">
            <v>293219.46999999997</v>
          </cell>
        </row>
        <row r="35">
          <cell r="B35">
            <v>9165135.5199999996</v>
          </cell>
        </row>
        <row r="36">
          <cell r="B36">
            <v>498306.66</v>
          </cell>
        </row>
        <row r="38">
          <cell r="B38">
            <v>53840.92</v>
          </cell>
        </row>
        <row r="39">
          <cell r="B39">
            <v>30090</v>
          </cell>
        </row>
        <row r="41">
          <cell r="B41">
            <v>383259.83000000007</v>
          </cell>
        </row>
        <row r="42">
          <cell r="B42">
            <v>11023918.83</v>
          </cell>
        </row>
        <row r="43">
          <cell r="B43">
            <v>10838527.629999999</v>
          </cell>
        </row>
        <row r="44">
          <cell r="B44">
            <v>8075899.8799999999</v>
          </cell>
        </row>
        <row r="45">
          <cell r="B45">
            <v>1607049.3099999998</v>
          </cell>
        </row>
        <row r="47">
          <cell r="B47">
            <v>1754893.78</v>
          </cell>
        </row>
        <row r="48">
          <cell r="B48">
            <v>86480</v>
          </cell>
        </row>
        <row r="50">
          <cell r="B50">
            <v>155638956.72</v>
          </cell>
        </row>
        <row r="51">
          <cell r="B51">
            <v>160185</v>
          </cell>
        </row>
        <row r="52">
          <cell r="B52">
            <v>361367.87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E50"/>
  <sheetViews>
    <sheetView showGridLines="0" topLeftCell="A19" workbookViewId="0" xr3:uid="{AEA406A1-0E4B-5B11-9CD5-51D6E497D94C}">
      <selection activeCell="I29" sqref="I29"/>
    </sheetView>
  </sheetViews>
  <sheetFormatPr defaultColWidth="12" defaultRowHeight="12.75"/>
  <cols>
    <col min="1" max="1" width="0.140625" style="1" customWidth="1"/>
    <col min="2" max="2" width="45.28515625" style="1" customWidth="1"/>
    <col min="3" max="3" width="9.42578125" style="9" bestFit="1" customWidth="1"/>
    <col min="4" max="4" width="20.42578125" style="1" customWidth="1"/>
    <col min="5" max="5" width="12" style="1" customWidth="1"/>
    <col min="6" max="16384" width="12" style="1"/>
  </cols>
  <sheetData>
    <row r="9" spans="1:5" ht="12.75" customHeight="1">
      <c r="C9" s="2"/>
      <c r="D9" s="8"/>
      <c r="E9" s="25"/>
    </row>
    <row r="10" spans="1:5" ht="18.75" customHeight="1">
      <c r="A10" s="67" t="s">
        <v>0</v>
      </c>
      <c r="B10" s="67"/>
      <c r="C10" s="67"/>
      <c r="D10" s="67"/>
      <c r="E10" s="25"/>
    </row>
    <row r="11" spans="1:5" ht="22.5" customHeight="1">
      <c r="B11" s="68" t="s">
        <v>1</v>
      </c>
      <c r="C11" s="68"/>
      <c r="D11" s="68"/>
      <c r="E11" s="25"/>
    </row>
    <row r="12" spans="1:5" ht="18.75" customHeight="1">
      <c r="B12" s="69" t="s">
        <v>2</v>
      </c>
      <c r="C12" s="69"/>
      <c r="D12" s="69"/>
      <c r="E12" s="25"/>
    </row>
    <row r="13" spans="1:5" ht="18.75" customHeight="1">
      <c r="B13" s="70" t="s">
        <v>3</v>
      </c>
      <c r="C13" s="70"/>
      <c r="D13" s="70"/>
      <c r="E13" s="25"/>
    </row>
    <row r="14" spans="1:5" ht="15.75">
      <c r="B14" s="26"/>
      <c r="C14" s="26"/>
      <c r="D14" s="60"/>
      <c r="E14" s="25"/>
    </row>
    <row r="15" spans="1:5" ht="18.75">
      <c r="B15" s="2" t="s">
        <v>4</v>
      </c>
      <c r="C15" s="26"/>
      <c r="D15" s="24"/>
      <c r="E15" s="25"/>
    </row>
    <row r="16" spans="1:5" ht="15.75">
      <c r="B16" s="26"/>
      <c r="C16" s="26"/>
      <c r="E16" s="25"/>
    </row>
    <row r="17" spans="2:5" ht="15.75">
      <c r="B17" s="3" t="s">
        <v>5</v>
      </c>
      <c r="C17" s="23" t="s">
        <v>6</v>
      </c>
      <c r="D17" s="27">
        <f>+AER!B18</f>
        <v>1658686.37</v>
      </c>
      <c r="E17" s="25"/>
    </row>
    <row r="18" spans="2:5" ht="15.75">
      <c r="B18" s="3" t="s">
        <v>7</v>
      </c>
      <c r="C18" s="23"/>
      <c r="D18" s="52">
        <v>136027280</v>
      </c>
      <c r="E18" s="25"/>
    </row>
    <row r="19" spans="2:5" ht="15.75">
      <c r="B19" s="3" t="s">
        <v>8</v>
      </c>
      <c r="C19" s="3"/>
      <c r="D19" s="43">
        <v>146550040</v>
      </c>
      <c r="E19" s="25"/>
    </row>
    <row r="20" spans="2:5" ht="15.75">
      <c r="B20" s="3"/>
      <c r="C20" s="3"/>
      <c r="D20" s="28"/>
      <c r="E20" s="25"/>
    </row>
    <row r="21" spans="2:5" ht="15.75">
      <c r="B21" s="7" t="s">
        <v>9</v>
      </c>
      <c r="C21" s="7"/>
      <c r="D21" s="28">
        <f>SUM(D17:D20)</f>
        <v>284236006.37</v>
      </c>
      <c r="E21" s="25"/>
    </row>
    <row r="22" spans="2:5" ht="15.75">
      <c r="B22" s="3"/>
      <c r="C22" s="3"/>
      <c r="D22" s="28"/>
      <c r="E22" s="25"/>
    </row>
    <row r="23" spans="2:5" ht="15.75">
      <c r="B23" s="7" t="s">
        <v>10</v>
      </c>
      <c r="C23" s="7"/>
      <c r="D23" s="27"/>
      <c r="E23" s="25"/>
    </row>
    <row r="24" spans="2:5" ht="15.75">
      <c r="B24" s="7" t="s">
        <v>11</v>
      </c>
      <c r="C24" s="23" t="s">
        <v>12</v>
      </c>
      <c r="D24" s="32">
        <f>+AER!B36</f>
        <v>2504517.9</v>
      </c>
      <c r="E24" s="25"/>
    </row>
    <row r="25" spans="2:5" ht="15.75">
      <c r="B25" s="26"/>
      <c r="C25" s="26"/>
      <c r="D25" s="27"/>
      <c r="E25" s="25"/>
    </row>
    <row r="26" spans="2:5" ht="15.75">
      <c r="B26" s="6" t="s">
        <v>13</v>
      </c>
      <c r="C26" s="6"/>
      <c r="D26" s="29">
        <f>+D21-D24</f>
        <v>281731488.47000003</v>
      </c>
      <c r="E26" s="25"/>
    </row>
    <row r="27" spans="2:5" ht="15.75">
      <c r="B27" s="30"/>
      <c r="C27" s="30"/>
      <c r="D27" s="29"/>
      <c r="E27" s="25"/>
    </row>
    <row r="28" spans="2:5" ht="15.75">
      <c r="B28" s="30"/>
      <c r="C28" s="30"/>
      <c r="D28" s="31"/>
      <c r="E28" s="25"/>
    </row>
    <row r="29" spans="2:5" ht="15.75">
      <c r="B29" s="4" t="s">
        <v>14</v>
      </c>
      <c r="C29" s="23" t="s">
        <v>15</v>
      </c>
      <c r="D29" s="53" t="e">
        <f>+AER!B91</f>
        <v>#REF!</v>
      </c>
      <c r="E29" s="25"/>
    </row>
    <row r="30" spans="2:5" ht="15.75">
      <c r="B30" s="3" t="s">
        <v>16</v>
      </c>
      <c r="C30" s="23" t="s">
        <v>17</v>
      </c>
      <c r="D30" s="32">
        <f>+AER!B99</f>
        <v>1690303.1199999999</v>
      </c>
      <c r="E30" s="25"/>
    </row>
    <row r="31" spans="2:5" ht="15.75">
      <c r="B31" s="3"/>
      <c r="C31" s="3"/>
      <c r="D31" s="33"/>
      <c r="E31" s="25"/>
    </row>
    <row r="32" spans="2:5" ht="15.75">
      <c r="B32" s="5" t="s">
        <v>18</v>
      </c>
      <c r="C32" s="5"/>
      <c r="D32" s="34" t="e">
        <f>SUM(D29:D31)</f>
        <v>#REF!</v>
      </c>
      <c r="E32" s="35"/>
    </row>
    <row r="33" spans="1:5" ht="15.75">
      <c r="B33" s="26"/>
      <c r="C33" s="26"/>
      <c r="D33" s="27"/>
      <c r="E33" s="25"/>
    </row>
    <row r="34" spans="1:5" ht="15.75">
      <c r="B34" s="6" t="s">
        <v>19</v>
      </c>
      <c r="C34" s="6"/>
      <c r="D34" s="36" t="e">
        <f>D26-D32</f>
        <v>#REF!</v>
      </c>
      <c r="E34" s="25"/>
    </row>
    <row r="35" spans="1:5" ht="15.75">
      <c r="B35" s="30"/>
      <c r="C35" s="30"/>
      <c r="D35" s="29"/>
      <c r="E35" s="25"/>
    </row>
    <row r="36" spans="1:5" ht="15.75">
      <c r="B36" s="6" t="s">
        <v>20</v>
      </c>
      <c r="C36" s="6"/>
      <c r="D36" s="58">
        <v>2000528.78</v>
      </c>
      <c r="E36" s="25"/>
    </row>
    <row r="37" spans="1:5">
      <c r="B37" s="25"/>
      <c r="C37" s="25"/>
      <c r="D37" s="37"/>
      <c r="E37" s="25"/>
    </row>
    <row r="38" spans="1:5" ht="16.5" thickBot="1">
      <c r="B38" s="6" t="s">
        <v>21</v>
      </c>
      <c r="C38" s="6"/>
      <c r="D38" s="38" t="e">
        <f>+D36+D34</f>
        <v>#REF!</v>
      </c>
      <c r="E38" s="25"/>
    </row>
    <row r="39" spans="1:5" ht="16.5" thickTop="1">
      <c r="B39" s="6"/>
      <c r="C39" s="6"/>
      <c r="D39" s="64"/>
      <c r="E39" s="25"/>
    </row>
    <row r="40" spans="1:5" ht="15.75">
      <c r="B40" s="6"/>
      <c r="C40" s="6"/>
      <c r="D40" s="64"/>
      <c r="E40" s="25"/>
    </row>
    <row r="41" spans="1:5">
      <c r="E41" s="25"/>
    </row>
    <row r="42" spans="1:5" ht="15">
      <c r="B42" s="65" t="s">
        <v>22</v>
      </c>
      <c r="C42" s="71" t="s">
        <v>23</v>
      </c>
      <c r="D42" s="71"/>
      <c r="E42" s="25"/>
    </row>
    <row r="43" spans="1:5" ht="15.75">
      <c r="B43" s="66" t="s">
        <v>24</v>
      </c>
      <c r="C43" s="72" t="s">
        <v>25</v>
      </c>
      <c r="D43" s="72"/>
      <c r="E43" s="25"/>
    </row>
    <row r="44" spans="1:5">
      <c r="B44" s="25"/>
      <c r="C44" s="25"/>
      <c r="D44" s="35"/>
      <c r="E44" s="25"/>
    </row>
    <row r="45" spans="1:5">
      <c r="D45" s="46"/>
    </row>
    <row r="46" spans="1:5" ht="15.75">
      <c r="D46" s="47"/>
    </row>
    <row r="47" spans="1:5">
      <c r="A47" s="10"/>
      <c r="B47" s="10"/>
      <c r="C47" s="11"/>
    </row>
    <row r="48" spans="1:5">
      <c r="A48" s="10"/>
      <c r="B48" s="10"/>
      <c r="C48" s="11"/>
      <c r="D48" s="46"/>
    </row>
    <row r="49" spans="1:3">
      <c r="A49" s="10"/>
      <c r="B49" s="10"/>
      <c r="C49" s="11"/>
    </row>
    <row r="50" spans="1:3">
      <c r="A50" s="10"/>
      <c r="B50" s="10"/>
      <c r="C50" s="11"/>
    </row>
  </sheetData>
  <mergeCells count="6">
    <mergeCell ref="C43:D43"/>
    <mergeCell ref="A10:D10"/>
    <mergeCell ref="B11:D11"/>
    <mergeCell ref="B12:D12"/>
    <mergeCell ref="B13:D13"/>
    <mergeCell ref="C42:D42"/>
  </mergeCells>
  <phoneticPr fontId="10" type="noConversion"/>
  <printOptions horizontalCentered="1" gridLinesSet="0"/>
  <pageMargins left="0.31" right="0.31496062992125984" top="0.59055118110236227" bottom="0.98425196850393704" header="2.44" footer="0"/>
  <pageSetup scale="105" orientation="portrait" r:id="rId1"/>
  <headerFooter alignWithMargins="0">
    <oddHeader xml:space="preserve">&amp;C&amp;"Arrus Blk BT,Negrita"&amp;14
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0"/>
  <sheetViews>
    <sheetView tabSelected="1" topLeftCell="A72" zoomScale="160" zoomScaleNormal="160" workbookViewId="0" xr3:uid="{958C4451-9541-5A59-BF78-D2F731DF1C81}">
      <selection activeCell="B86" sqref="B86"/>
    </sheetView>
  </sheetViews>
  <sheetFormatPr defaultColWidth="12" defaultRowHeight="12.75"/>
  <cols>
    <col min="1" max="1" width="55.7109375" style="13" customWidth="1"/>
    <col min="2" max="2" width="17.5703125" style="49" bestFit="1" customWidth="1"/>
    <col min="3" max="16384" width="12" style="13"/>
  </cols>
  <sheetData>
    <row r="1" spans="1:3" ht="15">
      <c r="A1" s="44" t="s">
        <v>26</v>
      </c>
    </row>
    <row r="2" spans="1:3">
      <c r="B2" s="61"/>
    </row>
    <row r="3" spans="1:3">
      <c r="A3" s="14" t="s">
        <v>27</v>
      </c>
    </row>
    <row r="4" spans="1:3">
      <c r="A4" s="54" t="s">
        <v>28</v>
      </c>
      <c r="B4" s="39">
        <v>31148.850000000002</v>
      </c>
      <c r="C4" s="40"/>
    </row>
    <row r="5" spans="1:3">
      <c r="A5" s="54" t="s">
        <v>29</v>
      </c>
      <c r="B5" s="39">
        <v>8555.15</v>
      </c>
      <c r="C5" s="41"/>
    </row>
    <row r="6" spans="1:3">
      <c r="A6" s="54" t="s">
        <v>30</v>
      </c>
      <c r="B6" s="39">
        <v>22983.91</v>
      </c>
      <c r="C6" s="41"/>
    </row>
    <row r="7" spans="1:3">
      <c r="A7" s="54" t="s">
        <v>31</v>
      </c>
      <c r="B7" s="39">
        <v>8549.1</v>
      </c>
      <c r="C7" s="41"/>
    </row>
    <row r="8" spans="1:3">
      <c r="A8" s="54" t="s">
        <v>32</v>
      </c>
      <c r="B8" s="39">
        <v>33480.65</v>
      </c>
      <c r="C8" s="41"/>
    </row>
    <row r="9" spans="1:3">
      <c r="A9" s="54" t="s">
        <v>33</v>
      </c>
      <c r="B9" s="39">
        <v>6241</v>
      </c>
      <c r="C9" s="41"/>
    </row>
    <row r="10" spans="1:3">
      <c r="A10" s="54" t="s">
        <v>34</v>
      </c>
      <c r="B10" s="39">
        <v>9517.7099999999991</v>
      </c>
      <c r="C10" s="41"/>
    </row>
    <row r="11" spans="1:3">
      <c r="A11" s="54" t="s">
        <v>35</v>
      </c>
      <c r="B11" s="55">
        <v>21244</v>
      </c>
      <c r="C11" s="41"/>
    </row>
    <row r="12" spans="1:3" ht="20.25" customHeight="1">
      <c r="A12" s="16" t="s">
        <v>36</v>
      </c>
      <c r="B12" s="59">
        <f>SUM(B4:B11)</f>
        <v>141720.37</v>
      </c>
    </row>
    <row r="13" spans="1:3" ht="15.75" customHeight="1">
      <c r="A13" s="16"/>
    </row>
    <row r="14" spans="1:3" ht="10.5" customHeight="1">
      <c r="A14" s="54" t="s">
        <v>37</v>
      </c>
      <c r="B14" s="39">
        <v>550145</v>
      </c>
    </row>
    <row r="15" spans="1:3">
      <c r="A15" s="54" t="s">
        <v>38</v>
      </c>
      <c r="B15" s="48">
        <v>966821</v>
      </c>
    </row>
    <row r="16" spans="1:3" ht="7.5" customHeight="1">
      <c r="A16" s="16"/>
    </row>
    <row r="18" spans="1:2" ht="15.75" thickBot="1">
      <c r="A18" s="17" t="s">
        <v>39</v>
      </c>
      <c r="B18" s="18">
        <f>SUM(B12:B15)</f>
        <v>1658686.37</v>
      </c>
    </row>
    <row r="19" spans="1:2" ht="15.75" thickTop="1">
      <c r="A19" s="17"/>
    </row>
    <row r="20" spans="1:2">
      <c r="A20" s="45" t="s">
        <v>40</v>
      </c>
    </row>
    <row r="21" spans="1:2" ht="8.25" customHeight="1"/>
    <row r="22" spans="1:2">
      <c r="A22" s="14" t="s">
        <v>27</v>
      </c>
    </row>
    <row r="23" spans="1:2">
      <c r="A23" s="54" t="s">
        <v>28</v>
      </c>
      <c r="B23" s="56">
        <v>18115.22</v>
      </c>
    </row>
    <row r="24" spans="1:2">
      <c r="A24" s="54" t="s">
        <v>29</v>
      </c>
      <c r="B24" s="56">
        <v>5293.69</v>
      </c>
    </row>
    <row r="25" spans="1:2">
      <c r="A25" s="54" t="s">
        <v>30</v>
      </c>
      <c r="B25" s="56">
        <v>14221.81</v>
      </c>
    </row>
    <row r="26" spans="1:2">
      <c r="A26" s="54" t="s">
        <v>31</v>
      </c>
      <c r="B26" s="56">
        <v>5289.94</v>
      </c>
    </row>
    <row r="27" spans="1:2">
      <c r="A27" s="54" t="s">
        <v>32</v>
      </c>
      <c r="B27" s="56">
        <v>20716.900000000001</v>
      </c>
    </row>
    <row r="28" spans="1:2">
      <c r="A28" s="54" t="s">
        <v>33</v>
      </c>
      <c r="B28" s="56">
        <v>3861.75</v>
      </c>
    </row>
    <row r="29" spans="1:2">
      <c r="A29" s="54" t="s">
        <v>34</v>
      </c>
      <c r="B29" s="56">
        <v>5784.53</v>
      </c>
    </row>
    <row r="30" spans="1:2">
      <c r="A30" s="54" t="s">
        <v>35</v>
      </c>
      <c r="B30" s="57">
        <v>13145.2</v>
      </c>
    </row>
    <row r="31" spans="1:2">
      <c r="A31" s="16" t="s">
        <v>41</v>
      </c>
      <c r="B31" s="59">
        <f>SUM(B23:B30)</f>
        <v>86429.04</v>
      </c>
    </row>
    <row r="32" spans="1:2" ht="7.5" customHeight="1">
      <c r="A32" s="16"/>
    </row>
    <row r="33" spans="1:2" ht="12" customHeight="1">
      <c r="A33" s="54" t="s">
        <v>37</v>
      </c>
      <c r="B33" s="39">
        <v>876947.47</v>
      </c>
    </row>
    <row r="34" spans="1:2">
      <c r="A34" s="54" t="s">
        <v>38</v>
      </c>
      <c r="B34" s="48">
        <v>1541141.39</v>
      </c>
    </row>
    <row r="35" spans="1:2" ht="8.1" customHeight="1"/>
    <row r="36" spans="1:2" ht="15.75" thickBot="1">
      <c r="A36" s="17" t="s">
        <v>42</v>
      </c>
      <c r="B36" s="18">
        <f>SUM(B31:B34)</f>
        <v>2504517.9</v>
      </c>
    </row>
    <row r="37" spans="1:2" ht="15.75" thickTop="1">
      <c r="A37" s="17"/>
    </row>
    <row r="38" spans="1:2" ht="15">
      <c r="A38" s="44" t="s">
        <v>43</v>
      </c>
    </row>
    <row r="39" spans="1:2">
      <c r="A39" s="50" t="s">
        <v>44</v>
      </c>
      <c r="B39" s="62">
        <f>+[1]GTOS!B50</f>
        <v>155638956.72</v>
      </c>
    </row>
    <row r="40" spans="1:2">
      <c r="A40" s="50" t="s">
        <v>45</v>
      </c>
      <c r="B40" s="62">
        <f>+[1]GTOS!B52</f>
        <v>361367.87</v>
      </c>
    </row>
    <row r="41" spans="1:2" hidden="1">
      <c r="A41" s="50" t="s">
        <v>46</v>
      </c>
      <c r="B41" s="62" t="e">
        <f>+[1]GTOS!B9</f>
        <v>#REF!</v>
      </c>
    </row>
    <row r="42" spans="1:2">
      <c r="A42" s="50" t="s">
        <v>47</v>
      </c>
      <c r="B42" s="62">
        <f>+[1]GTOS!B30</f>
        <v>467000</v>
      </c>
    </row>
    <row r="43" spans="1:2" hidden="1">
      <c r="A43" s="50" t="s">
        <v>48</v>
      </c>
      <c r="B43" s="62" t="e">
        <f>+[1]GTOS!B40</f>
        <v>#REF!</v>
      </c>
    </row>
    <row r="44" spans="1:2">
      <c r="A44" s="50" t="s">
        <v>49</v>
      </c>
      <c r="B44" s="62">
        <f>+[1]GTOS!B42</f>
        <v>11023918.83</v>
      </c>
    </row>
    <row r="45" spans="1:2">
      <c r="A45" s="50" t="s">
        <v>50</v>
      </c>
      <c r="B45" s="62">
        <f>+[1]GTOS!B43</f>
        <v>10838527.629999999</v>
      </c>
    </row>
    <row r="46" spans="1:2">
      <c r="A46" s="50" t="s">
        <v>51</v>
      </c>
      <c r="B46" s="62">
        <f>+[1]GTOS!B45</f>
        <v>1607049.3099999998</v>
      </c>
    </row>
    <row r="47" spans="1:2">
      <c r="A47" s="50" t="s">
        <v>52</v>
      </c>
      <c r="B47" s="62">
        <f>+[1]GTOS!B12</f>
        <v>4596217.08</v>
      </c>
    </row>
    <row r="48" spans="1:2">
      <c r="A48" s="50" t="s">
        <v>53</v>
      </c>
      <c r="B48" s="62">
        <f>+[1]GTOS!B28</f>
        <v>8797.6</v>
      </c>
    </row>
    <row r="49" spans="1:2">
      <c r="A49" s="50" t="s">
        <v>54</v>
      </c>
      <c r="B49" s="62">
        <f>+[1]GTOS!B51</f>
        <v>160185</v>
      </c>
    </row>
    <row r="50" spans="1:2">
      <c r="A50" s="50" t="s">
        <v>55</v>
      </c>
      <c r="B50" s="62">
        <f>+[1]GTOS!B8</f>
        <v>1322864</v>
      </c>
    </row>
    <row r="51" spans="1:2">
      <c r="A51" s="50" t="s">
        <v>56</v>
      </c>
      <c r="B51" s="62">
        <f>+[1]GTOS!B27</f>
        <v>1685400</v>
      </c>
    </row>
    <row r="52" spans="1:2" hidden="1">
      <c r="A52" s="50" t="s">
        <v>57</v>
      </c>
      <c r="B52" s="62" t="e">
        <f>+[1]GTOS!B11</f>
        <v>#REF!</v>
      </c>
    </row>
    <row r="53" spans="1:2" hidden="1">
      <c r="A53" s="50" t="s">
        <v>58</v>
      </c>
      <c r="B53" s="62" t="e">
        <f>+[1]GTOS!B32</f>
        <v>#REF!</v>
      </c>
    </row>
    <row r="54" spans="1:2">
      <c r="A54" s="50" t="s">
        <v>59</v>
      </c>
      <c r="B54" s="62">
        <f>+[1]GTOS!B44</f>
        <v>8075899.8799999999</v>
      </c>
    </row>
    <row r="55" spans="1:2">
      <c r="A55" s="50" t="s">
        <v>60</v>
      </c>
      <c r="B55" s="62">
        <f>+[1]GTOS!B3</f>
        <v>37984.28</v>
      </c>
    </row>
    <row r="56" spans="1:2">
      <c r="A56" s="50" t="s">
        <v>61</v>
      </c>
      <c r="B56" s="62">
        <f>+[1]GTOS!B48</f>
        <v>86480</v>
      </c>
    </row>
    <row r="57" spans="1:2">
      <c r="A57" s="50" t="s">
        <v>62</v>
      </c>
      <c r="B57" s="62">
        <f>+[1]GTOS!B38</f>
        <v>53840.92</v>
      </c>
    </row>
    <row r="58" spans="1:2">
      <c r="A58" s="50" t="s">
        <v>63</v>
      </c>
      <c r="B58" s="62" t="e">
        <f>+[1]GTOS!B49</f>
        <v>#REF!</v>
      </c>
    </row>
    <row r="59" spans="1:2">
      <c r="A59" s="50" t="s">
        <v>64</v>
      </c>
      <c r="B59" s="62">
        <f>+[1]GTOS!B39</f>
        <v>30090</v>
      </c>
    </row>
    <row r="60" spans="1:2">
      <c r="A60" s="50" t="s">
        <v>65</v>
      </c>
      <c r="B60" s="62">
        <f>+[1]GTOS!B10</f>
        <v>1105018.8</v>
      </c>
    </row>
    <row r="61" spans="1:2">
      <c r="A61" s="50" t="s">
        <v>66</v>
      </c>
      <c r="B61" s="62">
        <f>+[1]GTOS!B17</f>
        <v>3984230.4999999995</v>
      </c>
    </row>
    <row r="62" spans="1:2">
      <c r="A62" s="50" t="s">
        <v>67</v>
      </c>
      <c r="B62" s="62">
        <f>+[1]GTOS!B47</f>
        <v>1754893.78</v>
      </c>
    </row>
    <row r="63" spans="1:2">
      <c r="A63" s="50" t="s">
        <v>68</v>
      </c>
      <c r="B63" s="62">
        <f>+[1]GTOS!B5</f>
        <v>8203501</v>
      </c>
    </row>
    <row r="64" spans="1:2" hidden="1">
      <c r="A64" s="50" t="s">
        <v>69</v>
      </c>
      <c r="B64" s="62" t="e">
        <f>+[1]GTOS!B7</f>
        <v>#REF!</v>
      </c>
    </row>
    <row r="65" spans="1:2">
      <c r="A65" s="50" t="s">
        <v>70</v>
      </c>
      <c r="B65" s="62">
        <f>+[1]GTOS!B33</f>
        <v>393400</v>
      </c>
    </row>
    <row r="66" spans="1:2">
      <c r="A66" s="50" t="s">
        <v>71</v>
      </c>
      <c r="B66" s="62">
        <f>+[1]GTOS!B2</f>
        <v>64900.7</v>
      </c>
    </row>
    <row r="67" spans="1:2">
      <c r="A67" s="50" t="s">
        <v>72</v>
      </c>
      <c r="B67" s="62">
        <f>+[1]GTOS!B35</f>
        <v>9165135.5199999996</v>
      </c>
    </row>
    <row r="68" spans="1:2">
      <c r="A68" s="50" t="s">
        <v>73</v>
      </c>
      <c r="B68" s="62">
        <f>+[1]GTOS!B21</f>
        <v>17370</v>
      </c>
    </row>
    <row r="69" spans="1:2">
      <c r="A69" s="50" t="s">
        <v>74</v>
      </c>
      <c r="B69" s="62">
        <f>+[1]GTOS!B29</f>
        <v>215940</v>
      </c>
    </row>
    <row r="70" spans="1:2" hidden="1">
      <c r="A70" s="50" t="s">
        <v>75</v>
      </c>
      <c r="B70" s="62"/>
    </row>
    <row r="71" spans="1:2">
      <c r="A71" s="50" t="s">
        <v>76</v>
      </c>
      <c r="B71" s="62">
        <f>+[1]GTOS!B36</f>
        <v>498306.66</v>
      </c>
    </row>
    <row r="72" spans="1:2">
      <c r="A72" s="50" t="s">
        <v>77</v>
      </c>
      <c r="B72" s="62">
        <f>+[1]GTOS!B34</f>
        <v>293219.46999999997</v>
      </c>
    </row>
    <row r="73" spans="1:2" hidden="1">
      <c r="A73" s="50" t="s">
        <v>78</v>
      </c>
      <c r="B73" s="62"/>
    </row>
    <row r="74" spans="1:2">
      <c r="A74" s="50" t="s">
        <v>79</v>
      </c>
      <c r="B74" s="62">
        <f>+[1]GTOS!B4</f>
        <v>224200</v>
      </c>
    </row>
    <row r="75" spans="1:2">
      <c r="A75" s="50" t="s">
        <v>80</v>
      </c>
      <c r="B75" s="62">
        <f>+[1]GTOS!B6</f>
        <v>667631.20000000007</v>
      </c>
    </row>
    <row r="76" spans="1:2" hidden="1">
      <c r="A76" s="50" t="s">
        <v>81</v>
      </c>
      <c r="B76" s="62" t="e">
        <f>+[1]GTOS!B16</f>
        <v>#REF!</v>
      </c>
    </row>
    <row r="77" spans="1:2" hidden="1">
      <c r="A77" s="50" t="s">
        <v>82</v>
      </c>
      <c r="B77" s="62" t="e">
        <f>+[1]GTOS!B18</f>
        <v>#REF!</v>
      </c>
    </row>
    <row r="78" spans="1:2" hidden="1">
      <c r="A78" s="50" t="s">
        <v>83</v>
      </c>
      <c r="B78" s="62" t="e">
        <f>+[1]GTOS!B13</f>
        <v>#REF!</v>
      </c>
    </row>
    <row r="79" spans="1:2">
      <c r="A79" s="50" t="s">
        <v>84</v>
      </c>
      <c r="B79" s="62">
        <f>+[1]GTOS!B24</f>
        <v>110004245.45</v>
      </c>
    </row>
    <row r="80" spans="1:2" hidden="1">
      <c r="A80" s="50" t="s">
        <v>85</v>
      </c>
      <c r="B80" s="62" t="e">
        <f>+[1]GTOS!B14</f>
        <v>#REF!</v>
      </c>
    </row>
    <row r="81" spans="1:2" hidden="1">
      <c r="A81" s="50" t="s">
        <v>86</v>
      </c>
      <c r="B81" s="62" t="e">
        <f>+[1]GTOS!B19</f>
        <v>#REF!</v>
      </c>
    </row>
    <row r="82" spans="1:2" hidden="1">
      <c r="A82" s="50" t="s">
        <v>87</v>
      </c>
      <c r="B82" s="62" t="e">
        <f>+[1]GTOS!B22</f>
        <v>#REF!</v>
      </c>
    </row>
    <row r="83" spans="1:2" hidden="1">
      <c r="A83" s="50" t="s">
        <v>88</v>
      </c>
      <c r="B83" s="62" t="e">
        <f>+[1]GTOS!B26</f>
        <v>#REF!</v>
      </c>
    </row>
    <row r="84" spans="1:2">
      <c r="A84" s="50" t="s">
        <v>89</v>
      </c>
      <c r="B84" s="62">
        <f>+[1]GTOS!B31</f>
        <v>791260762.11000001</v>
      </c>
    </row>
    <row r="85" spans="1:2">
      <c r="A85" s="50" t="s">
        <v>90</v>
      </c>
      <c r="B85" s="62">
        <f>+[1]GTOS!B41</f>
        <v>383259.83000000007</v>
      </c>
    </row>
    <row r="86" spans="1:2">
      <c r="A86" s="50" t="s">
        <v>91</v>
      </c>
      <c r="B86" s="62">
        <f>+[1]GTOS!B25</f>
        <v>421189.32</v>
      </c>
    </row>
    <row r="87" spans="1:2" hidden="1">
      <c r="A87" s="50" t="s">
        <v>82</v>
      </c>
      <c r="B87" s="62"/>
    </row>
    <row r="88" spans="1:2">
      <c r="A88" s="50" t="s">
        <v>92</v>
      </c>
      <c r="B88" s="62">
        <f>+[1]GTOS!B15</f>
        <v>5058497.55</v>
      </c>
    </row>
    <row r="89" spans="1:2" hidden="1">
      <c r="A89" s="50" t="s">
        <v>93</v>
      </c>
      <c r="B89" s="62" t="e">
        <f>+[1]GTOS!B37</f>
        <v>#REF!</v>
      </c>
    </row>
    <row r="90" spans="1:2">
      <c r="A90" s="50" t="s">
        <v>94</v>
      </c>
      <c r="B90" s="63">
        <f>+[1]GTOS!B23</f>
        <v>651596.46</v>
      </c>
    </row>
    <row r="91" spans="1:2" ht="23.25" customHeight="1" thickBot="1">
      <c r="A91" s="17" t="s">
        <v>95</v>
      </c>
      <c r="B91" s="42" t="e">
        <f>SUM(B39:B90)</f>
        <v>#REF!</v>
      </c>
    </row>
    <row r="92" spans="1:2" ht="9.9499999999999993" customHeight="1" thickTop="1">
      <c r="A92" s="19"/>
    </row>
    <row r="93" spans="1:2" ht="15" customHeight="1">
      <c r="A93" s="44" t="s">
        <v>96</v>
      </c>
    </row>
    <row r="94" spans="1:2" ht="12.75" customHeight="1">
      <c r="A94" s="12"/>
    </row>
    <row r="95" spans="1:2" ht="12.95" customHeight="1">
      <c r="A95" s="54" t="s">
        <v>97</v>
      </c>
      <c r="B95" s="51">
        <v>1227659.5</v>
      </c>
    </row>
    <row r="96" spans="1:2" ht="12.95" customHeight="1">
      <c r="A96" s="54" t="s">
        <v>98</v>
      </c>
      <c r="B96" s="51">
        <v>22180.21</v>
      </c>
    </row>
    <row r="97" spans="1:2" ht="12.95" customHeight="1">
      <c r="A97" s="15" t="s">
        <v>99</v>
      </c>
      <c r="B97" s="48">
        <v>440463.41</v>
      </c>
    </row>
    <row r="98" spans="1:2" ht="12.95" customHeight="1">
      <c r="A98" s="15"/>
    </row>
    <row r="99" spans="1:2" ht="15.75" thickBot="1">
      <c r="A99" s="17" t="s">
        <v>100</v>
      </c>
      <c r="B99" s="20">
        <f>SUM(B95:B97)</f>
        <v>1690303.1199999999</v>
      </c>
    </row>
    <row r="100" spans="1:2" ht="12.95" customHeight="1" thickTop="1">
      <c r="A100" s="15"/>
    </row>
    <row r="101" spans="1:2" ht="12.95" customHeight="1">
      <c r="A101" s="15"/>
    </row>
    <row r="102" spans="1:2" ht="12.95" customHeight="1">
      <c r="A102" s="21"/>
    </row>
    <row r="103" spans="1:2" ht="12.95" customHeight="1">
      <c r="A103" s="15"/>
    </row>
    <row r="104" spans="1:2" ht="12.95" customHeight="1">
      <c r="A104" s="15"/>
    </row>
    <row r="105" spans="1:2" ht="15" customHeight="1"/>
    <row r="106" spans="1:2" ht="15" customHeight="1"/>
    <row r="107" spans="1:2" ht="15" customHeight="1"/>
    <row r="108" spans="1:2" ht="15" customHeight="1"/>
    <row r="109" spans="1:2" ht="15" customHeight="1"/>
    <row r="110" spans="1:2" ht="15" customHeight="1"/>
    <row r="111" spans="1:2" ht="15" customHeight="1"/>
    <row r="112" spans="1:2" ht="15" customHeight="1"/>
    <row r="113" spans="1:1" ht="15" customHeight="1"/>
    <row r="114" spans="1:1" ht="15" customHeight="1"/>
    <row r="116" spans="1:1">
      <c r="A116" s="22"/>
    </row>
    <row r="117" spans="1:1">
      <c r="A117" s="22"/>
    </row>
    <row r="118" spans="1:1">
      <c r="A118" s="22"/>
    </row>
    <row r="119" spans="1:1">
      <c r="A119" s="22"/>
    </row>
    <row r="120" spans="1:1">
      <c r="A120" s="22"/>
    </row>
    <row r="121" spans="1:1">
      <c r="A121" s="22"/>
    </row>
    <row r="122" spans="1:1">
      <c r="A122" s="22"/>
    </row>
    <row r="123" spans="1:1">
      <c r="A123" s="22"/>
    </row>
    <row r="124" spans="1:1">
      <c r="A124" s="22"/>
    </row>
    <row r="125" spans="1:1">
      <c r="A125" s="22"/>
    </row>
    <row r="126" spans="1:1">
      <c r="A126" s="22"/>
    </row>
    <row r="127" spans="1:1">
      <c r="A127" s="22"/>
    </row>
    <row r="128" spans="1:1">
      <c r="A128" s="22"/>
    </row>
    <row r="129" spans="1:1">
      <c r="A129" s="22"/>
    </row>
    <row r="130" spans="1:1">
      <c r="A130" s="22"/>
    </row>
    <row r="131" spans="1:1">
      <c r="A131" s="22"/>
    </row>
    <row r="132" spans="1:1">
      <c r="A132" s="22"/>
    </row>
    <row r="133" spans="1:1">
      <c r="A133" s="22"/>
    </row>
    <row r="134" spans="1:1">
      <c r="A134" s="22"/>
    </row>
    <row r="135" spans="1:1">
      <c r="A135" s="22"/>
    </row>
    <row r="136" spans="1:1">
      <c r="A136" s="22"/>
    </row>
    <row r="137" spans="1:1">
      <c r="A137" s="22"/>
    </row>
    <row r="138" spans="1:1">
      <c r="A138" s="22"/>
    </row>
    <row r="139" spans="1:1">
      <c r="A139" s="22"/>
    </row>
    <row r="140" spans="1:1">
      <c r="A140" s="22"/>
    </row>
    <row r="141" spans="1:1">
      <c r="A141" s="22"/>
    </row>
    <row r="142" spans="1:1">
      <c r="A142" s="22"/>
    </row>
    <row r="143" spans="1:1">
      <c r="A143" s="22"/>
    </row>
    <row r="144" spans="1:1">
      <c r="A144" s="22"/>
    </row>
    <row r="145" spans="1:1">
      <c r="A145" s="22"/>
    </row>
    <row r="146" spans="1:1">
      <c r="A146" s="22"/>
    </row>
    <row r="147" spans="1:1">
      <c r="A147" s="22"/>
    </row>
    <row r="148" spans="1:1">
      <c r="A148" s="22"/>
    </row>
    <row r="149" spans="1:1">
      <c r="A149" s="22"/>
    </row>
    <row r="150" spans="1:1">
      <c r="A150" s="22"/>
    </row>
  </sheetData>
  <printOptions horizontalCentered="1"/>
  <pageMargins left="0.70866141732283472" right="0.70866141732283472" top="1.7322834645669292" bottom="0.55118110236220474" header="0.31496062992125984" footer="0.31496062992125984"/>
  <pageSetup scale="95" orientation="portrait" r:id="rId1"/>
  <headerFooter>
    <oddHeader xml:space="preserve">&amp;C&amp;"Arrus BT,Negrita"&amp;14
Anexos al Estado de Resultados
Del 1 de enero al 30 de abril de 2017
Valores en RD$
</oddHeader>
  </headerFooter>
  <rowBreaks count="2" manualBreakCount="2">
    <brk id="36" max="16383" man="1"/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keywords/>
  <dc:description/>
  <cp:lastModifiedBy>X</cp:lastModifiedBy>
  <cp:revision/>
  <dcterms:created xsi:type="dcterms:W3CDTF">1999-04-24T14:30:54Z</dcterms:created>
  <dcterms:modified xsi:type="dcterms:W3CDTF">2017-05-12T16:55:38Z</dcterms:modified>
  <cp:category/>
  <cp:contentStatus/>
</cp:coreProperties>
</file>